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hidePivotFieldList="1"/>
  <mc:AlternateContent xmlns:mc="http://schemas.openxmlformats.org/markup-compatibility/2006">
    <mc:Choice Requires="x15">
      <x15ac:absPath xmlns:x15ac="http://schemas.microsoft.com/office/spreadsheetml/2010/11/ac" url="https://hicrrs-my.sharepoint.com/personal/02270058_hicrrs_onmicrosoft_com/Documents/デスクトップ/広報提供用/2022/R050623(0703)統計情報課_古賀美江(統計月報令和４年度差し替え)/統計月報/"/>
    </mc:Choice>
  </mc:AlternateContent>
  <xr:revisionPtr revIDLastSave="10" documentId="13_ncr:1_{C227A06F-9411-43E6-AB4F-A35F39C7C90E}" xr6:coauthVersionLast="47" xr6:coauthVersionMax="47" xr10:uidLastSave="{1E978E29-F31A-4588-B134-B939250A0417}"/>
  <bookViews>
    <workbookView xWindow="-110" yWindow="-110" windowWidth="22780" windowHeight="14660" tabRatio="871" xr2:uid="{00000000-000D-0000-FFFF-FFFF00000000}"/>
  </bookViews>
  <sheets>
    <sheet name="例言" sheetId="61" r:id="rId1"/>
    <sheet name="目次" sheetId="3" r:id="rId2"/>
    <sheet name="第1表" sheetId="7" r:id="rId3"/>
    <sheet name="第2表" sheetId="8" r:id="rId4"/>
    <sheet name="第3表" sheetId="9" r:id="rId5"/>
    <sheet name="第4表" sheetId="10" r:id="rId6"/>
    <sheet name="第4表の2" sheetId="11" r:id="rId7"/>
    <sheet name="第5表" sheetId="12" r:id="rId8"/>
    <sheet name="第5表の2" sheetId="13" r:id="rId9"/>
    <sheet name="第5表の3" sheetId="14" state="hidden" r:id="rId10"/>
    <sheet name="第6表" sheetId="15" r:id="rId11"/>
    <sheet name="第6表の3" sheetId="17" state="hidden" r:id="rId12"/>
    <sheet name="第6表の2" sheetId="16" r:id="rId13"/>
    <sheet name="第7表" sheetId="18" r:id="rId14"/>
    <sheet name="第8表" sheetId="19" r:id="rId15"/>
    <sheet name="第8表の2" sheetId="20" state="hidden" r:id="rId16"/>
    <sheet name="第9表" sheetId="21" r:id="rId17"/>
    <sheet name="第10表" sheetId="22" r:id="rId18"/>
    <sheet name="第11表" sheetId="23" r:id="rId19"/>
    <sheet name="第11表の２" sheetId="24" state="hidden" r:id="rId20"/>
    <sheet name="第12表" sheetId="25" r:id="rId21"/>
    <sheet name="第13表" sheetId="26" r:id="rId22"/>
    <sheet name="第13表の２" sheetId="27" state="hidden" r:id="rId23"/>
    <sheet name="参考資料１" sheetId="28" r:id="rId24"/>
    <sheet name="参考資料２" sheetId="29" r:id="rId25"/>
    <sheet name="参考資料３（計）" sheetId="62" r:id="rId26"/>
    <sheet name="参考資料３（入院）" sheetId="63" r:id="rId27"/>
    <sheet name="参考資料３（入院外）" sheetId="64" r:id="rId28"/>
    <sheet name="参考資料４" sheetId="33" r:id="rId29"/>
    <sheet name="参考資料４の２" sheetId="34" r:id="rId30"/>
    <sheet name="参考資料４の３" sheetId="35" r:id="rId31"/>
  </sheets>
  <definedNames>
    <definedName name="_1D２_" localSheetId="1">#REF!</definedName>
    <definedName name="_2D２_" localSheetId="0">#REF!</definedName>
    <definedName name="_3D２_">#REF!</definedName>
    <definedName name="_xlnm._FilterDatabase" localSheetId="24" hidden="1">参考資料２!$A$2</definedName>
    <definedName name="_xlnm._FilterDatabase" localSheetId="5" hidden="1">第4表!$B$1</definedName>
    <definedName name="_Key1" localSheetId="1" hidden="1">#REF!</definedName>
    <definedName name="_Key1" localSheetId="0" hidden="1">#REF!</definedName>
    <definedName name="_Key1" hidden="1">#REF!</definedName>
    <definedName name="_Order1" hidden="1">1</definedName>
    <definedName name="_Sort" localSheetId="1" hidden="1">#REF!</definedName>
    <definedName name="_Sort" localSheetId="0" hidden="1">#REF!</definedName>
    <definedName name="_Sort" hidden="1">#REF!</definedName>
    <definedName name="D４_２" localSheetId="1">#REF!</definedName>
    <definedName name="D４_２" localSheetId="0">#REF!</definedName>
    <definedName name="D４_２">#REF!</definedName>
    <definedName name="D６_３" localSheetId="1">#REF!</definedName>
    <definedName name="D６_３" localSheetId="0">#REF!</definedName>
    <definedName name="D６_３">#REF!</definedName>
    <definedName name="D８_２確定" localSheetId="1">#REF!</definedName>
    <definedName name="D８_２確定" localSheetId="0">#REF!</definedName>
    <definedName name="D８_２確定">#REF!</definedName>
    <definedName name="D８_２返戻" localSheetId="1">#REF!</definedName>
    <definedName name="D８_２返戻" localSheetId="0">#REF!</definedName>
    <definedName name="D８_２返戻">#REF!</definedName>
    <definedName name="HTML_CodePage" hidden="1">932</definedName>
    <definedName name="HTML_Control" localSheetId="24" hidden="1">{"'確定金額'!$A$3:$E$37"}</definedName>
    <definedName name="HTML_Control" localSheetId="25" hidden="1">{"'確定金額'!$A$3:$E$37"}</definedName>
    <definedName name="HTML_Control" localSheetId="26" hidden="1">{"'確定金額'!$A$3:$E$37"}</definedName>
    <definedName name="HTML_Control" localSheetId="27" hidden="1">{"'確定金額'!$A$3:$E$37"}</definedName>
    <definedName name="HTML_Control" localSheetId="28" hidden="1">{"'確定金額'!$A$3:$E$37"}</definedName>
    <definedName name="HTML_Control" localSheetId="29" hidden="1">{"'確定金額'!$A$3:$E$37"}</definedName>
    <definedName name="HTML_Control" localSheetId="30" hidden="1">{"'確定金額'!$A$3:$E$37"}</definedName>
    <definedName name="HTML_Control" localSheetId="17" hidden="1">{"'確定金額'!$A$3:$E$37"}</definedName>
    <definedName name="HTML_Control" localSheetId="3" hidden="1">{"'確定金額'!$A$3:$E$37"}</definedName>
    <definedName name="HTML_Control" localSheetId="4" hidden="1">{"'確定金額'!$A$3:$E$37"}</definedName>
    <definedName name="HTML_Control" localSheetId="6" hidden="1">{"'確定金額'!$A$3:$E$37"}</definedName>
    <definedName name="HTML_Control" localSheetId="7" hidden="1">{"'確定金額'!$A$3:$E$37"}</definedName>
    <definedName name="HTML_Control" localSheetId="8" hidden="1">{"'確定金額'!$A$3:$E$37"}</definedName>
    <definedName name="HTML_Control" localSheetId="12" hidden="1">{"'確定金額'!$A$3:$E$37"}</definedName>
    <definedName name="HTML_Control" localSheetId="13" hidden="1">{"'確定金額'!$A$3:$E$37"}</definedName>
    <definedName name="HTML_Control" localSheetId="14" hidden="1">{"'確定金額'!$A$3:$E$37"}</definedName>
    <definedName name="HTML_Control" localSheetId="16" hidden="1">{"'確定金額'!$A$3:$E$37"}</definedName>
    <definedName name="HTML_Control" localSheetId="1" hidden="1">{"'確定金額'!$A$3:$E$37"}</definedName>
    <definedName name="HTML_Control" localSheetId="0" hidden="1">{"'確定金額'!$A$3:$E$37"}</definedName>
    <definedName name="HTML_Control" hidden="1">{"'確定金額'!$A$3:$E$37"}</definedName>
    <definedName name="HTML_Description" hidden="1">""</definedName>
    <definedName name="HTML_Email" hidden="1">""</definedName>
    <definedName name="HTML_Header" hidden="1">""</definedName>
    <definedName name="HTML_LastUpdate" hidden="1">"98/11/20"</definedName>
    <definedName name="HTML_LineAfter" hidden="1">FALSE</definedName>
    <definedName name="HTML_LineBefore" hidden="1">FALSE</definedName>
    <definedName name="HTML_Name" hidden="1">"統計管理課"</definedName>
    <definedName name="HTML_OBDlg2" hidden="1">TRUE</definedName>
    <definedName name="HTML_OBDlg3" hidden="1">TRUE</definedName>
    <definedName name="HTML_OBDlg4" hidden="1">TRUE</definedName>
    <definedName name="HTML_OS" hidden="1">0</definedName>
    <definedName name="HTML_PathFile" hidden="1">"h:\統計管理課\1MyHTML.htm"</definedName>
    <definedName name="HTML_PathTemplate" hidden="1">"H:\統計管理課\MyHTML.htm"</definedName>
    <definedName name="HTML_Title" hidden="1">""</definedName>
    <definedName name="ktg金額" localSheetId="1">#REF!</definedName>
    <definedName name="ktg金額" localSheetId="0">#REF!</definedName>
    <definedName name="ktg金額">#REF!</definedName>
    <definedName name="ktg金額前月" localSheetId="1">#REF!</definedName>
    <definedName name="ktg金額前月" localSheetId="0">#REF!</definedName>
    <definedName name="ktg金額前月">#REF!</definedName>
    <definedName name="ktg金額前年同月" localSheetId="1">#REF!</definedName>
    <definedName name="ktg金額前年同月" localSheetId="0">#REF!</definedName>
    <definedName name="ktg金額前年同月">#REF!</definedName>
    <definedName name="ktg件数" localSheetId="1">#REF!</definedName>
    <definedName name="ktg件数" localSheetId="0">#REF!</definedName>
    <definedName name="ktg件数">#REF!</definedName>
    <definedName name="ktg件数前月" localSheetId="1">#REF!</definedName>
    <definedName name="ktg件数前月" localSheetId="0">#REF!</definedName>
    <definedName name="ktg件数前月">#REF!</definedName>
    <definedName name="ktg件数前年同月" localSheetId="1">#REF!</definedName>
    <definedName name="ktg件数前年同月" localSheetId="0">#REF!</definedName>
    <definedName name="ktg件数前年同月">#REF!</definedName>
    <definedName name="_xlnm.Print_Area" localSheetId="23">参考資料１!$A$1:$AH$57</definedName>
    <definedName name="_xlnm.Print_Area" localSheetId="24">参考資料２!$A$1:$AO$45</definedName>
    <definedName name="_xlnm.Print_Area" localSheetId="25">'参考資料３（計）'!$A$1:$AD$50</definedName>
    <definedName name="_xlnm.Print_Area" localSheetId="26">'参考資料３（入院）'!$A$1:$AD$50</definedName>
    <definedName name="_xlnm.Print_Area" localSheetId="27">'参考資料３（入院外）'!$A$1:$AD$50</definedName>
    <definedName name="_xlnm.Print_Area" localSheetId="28">参考資料４!$A$1:$L$52,参考資料４!$A$54:$L$94</definedName>
    <definedName name="_xlnm.Print_Area" localSheetId="29">参考資料４の２!$A$1:$J$61</definedName>
    <definedName name="_xlnm.Print_Area" localSheetId="30">参考資料４の３!$A$1:$J$284</definedName>
    <definedName name="_xlnm.Print_Area" localSheetId="17">第10表!$A$1:$Z$73</definedName>
    <definedName name="_xlnm.Print_Area" localSheetId="18">第11表!$A$1:$AE$57</definedName>
    <definedName name="_xlnm.Print_Area" localSheetId="19">第11表の２!$A$1:$AE$57</definedName>
    <definedName name="_xlnm.Print_Area" localSheetId="3">第2表!$A$1:$AF$88</definedName>
    <definedName name="_xlnm.Print_Area" localSheetId="5">第4表!$A$1:$CB$57</definedName>
    <definedName name="_xlnm.Print_Area" localSheetId="6">第4表の2!$A$1:$S$57</definedName>
    <definedName name="_xlnm.Print_Area" localSheetId="7">第5表!$A$1:$AE$57</definedName>
    <definedName name="_xlnm.Print_Area" localSheetId="8">第5表の2!$A$1:$AE$57</definedName>
    <definedName name="_xlnm.Print_Area" localSheetId="9">第5表の3!$A$1:$AE$59</definedName>
    <definedName name="_xlnm.Print_Area" localSheetId="13">第7表!$A$1:$Z$92</definedName>
    <definedName name="_xlnm.Print_Area" localSheetId="14">第8表!$A$1:$Y$56</definedName>
    <definedName name="_xlnm.Print_Area" localSheetId="15">第8表の2!$A$1:$Y$56</definedName>
    <definedName name="_xlnm.Print_Area" localSheetId="16">第9表!$A$1:$S$115</definedName>
    <definedName name="_xlnm.Print_Area" localSheetId="1">目次!$A$1:$E$53</definedName>
    <definedName name="_xlnm.Print_Area" localSheetId="0">例言!$B$1:$B$23</definedName>
    <definedName name="_xlnm.Print_Titles" localSheetId="24">参考資料２!$A:$A</definedName>
    <definedName name="_xlnm.Print_Titles" localSheetId="29">参考資料４の２!$A:$A</definedName>
    <definedName name="_xlnm.Print_Titles" localSheetId="30">参考資料４の３!$A:$A</definedName>
    <definedName name="_xlnm.Print_Titles" localSheetId="17">第10表!$A:$B</definedName>
    <definedName name="_xlnm.Print_Titles" localSheetId="18">第11表!$A:$A</definedName>
    <definedName name="_xlnm.Print_Titles" localSheetId="19">第11表の２!$A:$A</definedName>
    <definedName name="_xlnm.Print_Titles" localSheetId="3">第2表!$A:$B</definedName>
    <definedName name="_xlnm.Print_Titles" localSheetId="5">第4表!$A:$A</definedName>
    <definedName name="_xlnm.Print_Titles" localSheetId="6">第4表の2!$A:$A</definedName>
    <definedName name="_xlnm.Print_Titles" localSheetId="7">第5表!$A:$A</definedName>
    <definedName name="_xlnm.Print_Titles" localSheetId="8">第5表の2!$A:$A</definedName>
    <definedName name="_xlnm.Print_Titles" localSheetId="9">第5表の3!$A:$A</definedName>
    <definedName name="_xlnm.Print_Titles" localSheetId="13">第7表!$A:$B</definedName>
    <definedName name="_xlnm.Print_Titles" localSheetId="14">第8表!$A:$A</definedName>
    <definedName name="_xlnm.Print_Titles" localSheetId="15">第8表の2!$A:$A</definedName>
    <definedName name="Z_6F28069D_A7F4_41D2_AA1B_4487F97E36F1_.wvu.FilterData" localSheetId="24" hidden="1">参考資料２!$A$2</definedName>
    <definedName name="Z_6F28069D_A7F4_41D2_AA1B_4487F97E36F1_.wvu.FilterData" localSheetId="5" hidden="1">第4表!$B$1</definedName>
    <definedName name="Z_6F28069D_A7F4_41D2_AA1B_4487F97E36F1_.wvu.PrintArea" localSheetId="23" hidden="1">参考資料１!$A$1:$AH$57</definedName>
    <definedName name="Z_6F28069D_A7F4_41D2_AA1B_4487F97E36F1_.wvu.PrintArea" localSheetId="24" hidden="1">参考資料２!$A$1:$AO$45</definedName>
    <definedName name="Z_6F28069D_A7F4_41D2_AA1B_4487F97E36F1_.wvu.PrintArea" localSheetId="25" hidden="1">'参考資料３（計）'!$A$1:$AD$50</definedName>
    <definedName name="Z_6F28069D_A7F4_41D2_AA1B_4487F97E36F1_.wvu.PrintArea" localSheetId="26" hidden="1">'参考資料３（入院）'!$A$1:$AD$50</definedName>
    <definedName name="Z_6F28069D_A7F4_41D2_AA1B_4487F97E36F1_.wvu.PrintArea" localSheetId="27" hidden="1">'参考資料３（入院外）'!$A$1:$AD$50</definedName>
    <definedName name="Z_6F28069D_A7F4_41D2_AA1B_4487F97E36F1_.wvu.PrintArea" localSheetId="28" hidden="1">参考資料４!$A$1:$L$52,参考資料４!$A$54:$L$94</definedName>
    <definedName name="Z_6F28069D_A7F4_41D2_AA1B_4487F97E36F1_.wvu.PrintArea" localSheetId="29" hidden="1">参考資料４の２!$A$1:$J$61</definedName>
    <definedName name="Z_6F28069D_A7F4_41D2_AA1B_4487F97E36F1_.wvu.PrintArea" localSheetId="30" hidden="1">参考資料４の３!$A$1:$J$116</definedName>
    <definedName name="Z_6F28069D_A7F4_41D2_AA1B_4487F97E36F1_.wvu.PrintArea" localSheetId="17" hidden="1">第10表!$A$1:$AG$73</definedName>
    <definedName name="Z_6F28069D_A7F4_41D2_AA1B_4487F97E36F1_.wvu.PrintArea" localSheetId="18" hidden="1">第11表!$A$1:$AE$57</definedName>
    <definedName name="Z_6F28069D_A7F4_41D2_AA1B_4487F97E36F1_.wvu.PrintArea" localSheetId="19" hidden="1">第11表の２!$A$1:$AE$57</definedName>
    <definedName name="Z_6F28069D_A7F4_41D2_AA1B_4487F97E36F1_.wvu.PrintArea" localSheetId="3" hidden="1">第2表!$A$1:$AF$88</definedName>
    <definedName name="Z_6F28069D_A7F4_41D2_AA1B_4487F97E36F1_.wvu.PrintArea" localSheetId="5" hidden="1">第4表!$A$1:$CF$57</definedName>
    <definedName name="Z_6F28069D_A7F4_41D2_AA1B_4487F97E36F1_.wvu.PrintArea" localSheetId="6" hidden="1">第4表の2!$A$1:$Z$57</definedName>
    <definedName name="Z_6F28069D_A7F4_41D2_AA1B_4487F97E36F1_.wvu.PrintArea" localSheetId="7" hidden="1">第5表!$A$1:$AE$57</definedName>
    <definedName name="Z_6F28069D_A7F4_41D2_AA1B_4487F97E36F1_.wvu.PrintArea" localSheetId="8" hidden="1">第5表の2!$A$1:$AE$57</definedName>
    <definedName name="Z_6F28069D_A7F4_41D2_AA1B_4487F97E36F1_.wvu.PrintArea" localSheetId="9" hidden="1">第5表の3!$A$1:$AE$59</definedName>
    <definedName name="Z_6F28069D_A7F4_41D2_AA1B_4487F97E36F1_.wvu.PrintArea" localSheetId="13" hidden="1">第7表!$A$1:$Z$92</definedName>
    <definedName name="Z_6F28069D_A7F4_41D2_AA1B_4487F97E36F1_.wvu.PrintArea" localSheetId="14" hidden="1">第8表!$A$1:$Y$56</definedName>
    <definedName name="Z_6F28069D_A7F4_41D2_AA1B_4487F97E36F1_.wvu.PrintArea" localSheetId="15" hidden="1">第8表の2!$A$1:$Y$56</definedName>
    <definedName name="Z_6F28069D_A7F4_41D2_AA1B_4487F97E36F1_.wvu.PrintArea" localSheetId="16" hidden="1">第9表!$A$1:$S$114</definedName>
    <definedName name="Z_6F28069D_A7F4_41D2_AA1B_4487F97E36F1_.wvu.PrintArea" localSheetId="1" hidden="1">目次!$A$1:$E$53</definedName>
    <definedName name="Z_6F28069D_A7F4_41D2_AA1B_4487F97E36F1_.wvu.PrintArea" localSheetId="0" hidden="1">例言!$B$1:$B$23</definedName>
    <definedName name="Z_6F28069D_A7F4_41D2_AA1B_4487F97E36F1_.wvu.PrintTitles" localSheetId="24" hidden="1">参考資料２!$A:$A</definedName>
    <definedName name="Z_6F28069D_A7F4_41D2_AA1B_4487F97E36F1_.wvu.PrintTitles" localSheetId="29" hidden="1">参考資料４の２!$A:$A</definedName>
    <definedName name="Z_6F28069D_A7F4_41D2_AA1B_4487F97E36F1_.wvu.PrintTitles" localSheetId="30" hidden="1">参考資料４の３!$A:$A</definedName>
    <definedName name="Z_6F28069D_A7F4_41D2_AA1B_4487F97E36F1_.wvu.PrintTitles" localSheetId="17" hidden="1">第10表!$A:$B</definedName>
    <definedName name="Z_6F28069D_A7F4_41D2_AA1B_4487F97E36F1_.wvu.PrintTitles" localSheetId="18" hidden="1">第11表!$A:$A</definedName>
    <definedName name="Z_6F28069D_A7F4_41D2_AA1B_4487F97E36F1_.wvu.PrintTitles" localSheetId="19" hidden="1">第11表の２!$A:$A</definedName>
    <definedName name="Z_6F28069D_A7F4_41D2_AA1B_4487F97E36F1_.wvu.PrintTitles" localSheetId="3" hidden="1">第2表!$A:$B</definedName>
    <definedName name="Z_6F28069D_A7F4_41D2_AA1B_4487F97E36F1_.wvu.PrintTitles" localSheetId="5" hidden="1">第4表!$A:$A</definedName>
    <definedName name="Z_6F28069D_A7F4_41D2_AA1B_4487F97E36F1_.wvu.PrintTitles" localSheetId="6" hidden="1">第4表の2!$A:$A</definedName>
    <definedName name="Z_6F28069D_A7F4_41D2_AA1B_4487F97E36F1_.wvu.PrintTitles" localSheetId="7" hidden="1">第5表!$A:$A</definedName>
    <definedName name="Z_6F28069D_A7F4_41D2_AA1B_4487F97E36F1_.wvu.PrintTitles" localSheetId="8" hidden="1">第5表の2!$A:$A</definedName>
    <definedName name="Z_6F28069D_A7F4_41D2_AA1B_4487F97E36F1_.wvu.PrintTitles" localSheetId="9" hidden="1">第5表の3!$A:$A</definedName>
    <definedName name="Z_6F28069D_A7F4_41D2_AA1B_4487F97E36F1_.wvu.PrintTitles" localSheetId="13" hidden="1">第7表!$A:$B</definedName>
    <definedName name="Z_6F28069D_A7F4_41D2_AA1B_4487F97E36F1_.wvu.PrintTitles" localSheetId="14" hidden="1">第8表!$A:$A</definedName>
    <definedName name="Z_6F28069D_A7F4_41D2_AA1B_4487F97E36F1_.wvu.PrintTitles" localSheetId="15" hidden="1">第8表の2!$A:$A</definedName>
    <definedName name="ｺﾋﾟｰ元" localSheetId="1">#REF!</definedName>
    <definedName name="ｺﾋﾟｰ元" localSheetId="0">#REF!</definedName>
    <definedName name="ｺﾋﾟｰ元">#REF!</definedName>
    <definedName name="コピー先" localSheetId="1">#REF!</definedName>
    <definedName name="コピー先" localSheetId="0">#REF!</definedName>
    <definedName name="コピー先">#REF!</definedName>
    <definedName name="対前年度比" localSheetId="1">#REF!</definedName>
    <definedName name="対前年度比" localSheetId="0">#REF!</definedName>
    <definedName name="対前年度比">#REF!</definedName>
    <definedName name="第１表" localSheetId="1">#REF!</definedName>
    <definedName name="第１表" localSheetId="0">#REF!</definedName>
    <definedName name="第１表">#REF!</definedName>
    <definedName name="第１表の２" localSheetId="1">#REF!</definedName>
    <definedName name="第１表の２" localSheetId="0">#REF!</definedName>
    <definedName name="第１表の２">#REF!</definedName>
    <definedName name="第２表" localSheetId="1">#REF!</definedName>
    <definedName name="第２表" localSheetId="0">#REF!</definedName>
    <definedName name="第２表">#REF!</definedName>
    <definedName name="第３表" localSheetId="1">#REF!</definedName>
    <definedName name="第３表" localSheetId="0">#REF!</definedName>
    <definedName name="第３表">#REF!</definedName>
    <definedName name="第４表" localSheetId="1">#REF!</definedName>
    <definedName name="第４表" localSheetId="0">#REF!</definedName>
    <definedName name="第４表">#REF!</definedName>
    <definedName name="第４表の２" localSheetId="1">#REF!</definedName>
    <definedName name="第４表の２" localSheetId="0">#REF!</definedName>
    <definedName name="第４表の２">#REF!</definedName>
    <definedName name="第５表" localSheetId="1">#REF!</definedName>
    <definedName name="第５表" localSheetId="0">#REF!</definedName>
    <definedName name="第５表">#REF!</definedName>
    <definedName name="第６表" localSheetId="1">#REF!</definedName>
    <definedName name="第６表" localSheetId="0">#REF!</definedName>
    <definedName name="第６表">#REF!</definedName>
    <definedName name="第６表の２" localSheetId="1">#REF!</definedName>
    <definedName name="第６表の２" localSheetId="0">#REF!</definedName>
    <definedName name="第６表の２">#REF!</definedName>
    <definedName name="第６表の３" localSheetId="1">#REF!</definedName>
    <definedName name="第６表の３" localSheetId="0">#REF!</definedName>
    <definedName name="第６表の３">#REF!</definedName>
    <definedName name="第７表" localSheetId="1">#REF!</definedName>
    <definedName name="第７表" localSheetId="0">#REF!</definedName>
    <definedName name="第７表">#REF!</definedName>
    <definedName name="第７表の２" localSheetId="1">#REF!</definedName>
    <definedName name="第７表の２" localSheetId="0">#REF!</definedName>
    <definedName name="第７表の２">#REF!</definedName>
    <definedName name="第８表の２確定" localSheetId="1">#REF!</definedName>
    <definedName name="第８表の２確定" localSheetId="0">#REF!</definedName>
    <definedName name="第８表の２確定">#REF!</definedName>
    <definedName name="第８表の２返戻" localSheetId="1">#REF!</definedName>
    <definedName name="第８表の２返戻" localSheetId="0">#REF!</definedName>
    <definedName name="第８表の２返戻">#REF!</definedName>
    <definedName name="第８表確定" localSheetId="1">#REF!</definedName>
    <definedName name="第８表確定" localSheetId="0">#REF!</definedName>
    <definedName name="第８表確定">#REF!</definedName>
    <definedName name="第８表返戻" localSheetId="1">#REF!</definedName>
    <definedName name="第８表返戻" localSheetId="0">#REF!</definedName>
    <definedName name="第８表返戻">#REF!</definedName>
  </definedNames>
  <calcPr calcId="191029"/>
  <customWorkbookViews>
    <customWorkbookView name="社会保険診療報酬支払基金 - 個人用ビュー" guid="{6F28069D-A7F4-41D2-AA1B-4487F97E36F1}" mergeInterval="0" personalView="1" xWindow="6" yWindow="520" windowWidth="1249" windowHeight="304" tabRatio="840" activeSheetId="3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9" i="27" l="1"/>
  <c r="C10" i="27"/>
  <c r="C12" i="27"/>
  <c r="D12" i="27" s="1"/>
  <c r="C13" i="27"/>
  <c r="D13" i="27" s="1"/>
  <c r="C14" i="27"/>
  <c r="D14" i="27" s="1"/>
  <c r="C16" i="27"/>
  <c r="D16" i="27" s="1"/>
  <c r="C17" i="27"/>
  <c r="D17" i="27" s="1"/>
  <c r="C18" i="27"/>
  <c r="C19" i="27"/>
  <c r="C20" i="27"/>
  <c r="C21" i="27"/>
  <c r="B22" i="27"/>
  <c r="B24" i="27"/>
  <c r="C25" i="27"/>
  <c r="D25" i="27" s="1"/>
  <c r="B26" i="27"/>
  <c r="C27" i="27"/>
  <c r="D27" i="27" s="1"/>
  <c r="C28" i="27"/>
  <c r="C29" i="27"/>
  <c r="D29" i="27" s="1"/>
  <c r="C30" i="27"/>
  <c r="D30" i="27" s="1"/>
  <c r="C32" i="27"/>
  <c r="C33" i="27"/>
  <c r="B34" i="27"/>
  <c r="C35" i="27"/>
  <c r="C36" i="27"/>
  <c r="B38" i="27"/>
  <c r="B40" i="27"/>
  <c r="C41" i="27"/>
  <c r="D41" i="27" s="1"/>
  <c r="B42" i="27"/>
  <c r="C44" i="27"/>
  <c r="D44" i="27" s="1"/>
  <c r="C45" i="27"/>
  <c r="D45" i="27" s="1"/>
  <c r="C46" i="27"/>
  <c r="D46" i="27" s="1"/>
  <c r="C47" i="27"/>
  <c r="D47" i="27" s="1"/>
  <c r="C48" i="27"/>
  <c r="B50" i="27"/>
  <c r="C51" i="27"/>
  <c r="C52" i="27"/>
  <c r="D52" i="27" s="1"/>
  <c r="C53" i="27"/>
  <c r="D53" i="27" s="1"/>
  <c r="C54" i="27"/>
  <c r="D54" i="27" s="1"/>
  <c r="C55" i="27"/>
  <c r="A7" i="20"/>
  <c r="A7" i="27"/>
  <c r="P2" i="27"/>
  <c r="A8" i="27"/>
  <c r="C37" i="27"/>
  <c r="C49" i="27"/>
  <c r="D49" i="27" s="1"/>
  <c r="E9" i="27"/>
  <c r="E10" i="27"/>
  <c r="E11" i="27"/>
  <c r="E12" i="27"/>
  <c r="E13" i="27"/>
  <c r="E14" i="27"/>
  <c r="E15" i="27"/>
  <c r="E16" i="27"/>
  <c r="E17" i="27"/>
  <c r="E18" i="27"/>
  <c r="E19" i="27"/>
  <c r="E20" i="27"/>
  <c r="E21" i="27"/>
  <c r="E22" i="27"/>
  <c r="E23" i="27"/>
  <c r="E24" i="27"/>
  <c r="E25" i="27"/>
  <c r="E26" i="27"/>
  <c r="E27" i="27"/>
  <c r="E28" i="27"/>
  <c r="E29" i="27"/>
  <c r="E30" i="27"/>
  <c r="E31" i="27"/>
  <c r="E32" i="27"/>
  <c r="E33" i="27"/>
  <c r="E34" i="27"/>
  <c r="E35" i="27"/>
  <c r="E36" i="27"/>
  <c r="E37" i="27"/>
  <c r="E38" i="27"/>
  <c r="E39" i="27"/>
  <c r="E40" i="27"/>
  <c r="E41" i="27"/>
  <c r="E42" i="27"/>
  <c r="E43" i="27"/>
  <c r="E44" i="27"/>
  <c r="E45" i="27"/>
  <c r="E46" i="27"/>
  <c r="E47" i="27"/>
  <c r="E48" i="27"/>
  <c r="E49" i="27"/>
  <c r="E50" i="27"/>
  <c r="E51" i="27"/>
  <c r="E52" i="27"/>
  <c r="E53" i="27"/>
  <c r="E54" i="27"/>
  <c r="E55" i="27"/>
  <c r="F9" i="27"/>
  <c r="F10" i="27"/>
  <c r="G10" i="27" s="1"/>
  <c r="F11" i="27"/>
  <c r="F12" i="27"/>
  <c r="G12" i="27" s="1"/>
  <c r="F13" i="27"/>
  <c r="G13" i="27" s="1"/>
  <c r="F14" i="27"/>
  <c r="G14" i="27" s="1"/>
  <c r="F15" i="27"/>
  <c r="G15" i="27" s="1"/>
  <c r="F16" i="27"/>
  <c r="G16" i="27" s="1"/>
  <c r="F17" i="27"/>
  <c r="G17" i="27" s="1"/>
  <c r="F18" i="27"/>
  <c r="G18" i="27" s="1"/>
  <c r="F19" i="27"/>
  <c r="G19" i="27" s="1"/>
  <c r="F20" i="27"/>
  <c r="F21" i="27"/>
  <c r="F22" i="27"/>
  <c r="G22" i="27" s="1"/>
  <c r="F23" i="27"/>
  <c r="F24" i="27"/>
  <c r="G24" i="27" s="1"/>
  <c r="F25" i="27"/>
  <c r="G25" i="27" s="1"/>
  <c r="F26" i="27"/>
  <c r="G26" i="27" s="1"/>
  <c r="F27" i="27"/>
  <c r="G27" i="27" s="1"/>
  <c r="F28" i="27"/>
  <c r="G28" i="27" s="1"/>
  <c r="F29" i="27"/>
  <c r="G29" i="27" s="1"/>
  <c r="F30" i="27"/>
  <c r="G30" i="27" s="1"/>
  <c r="F31" i="27"/>
  <c r="G31" i="27" s="1"/>
  <c r="F32" i="27"/>
  <c r="F33" i="27"/>
  <c r="G33" i="27" s="1"/>
  <c r="F34" i="27"/>
  <c r="F35" i="27"/>
  <c r="F36" i="27"/>
  <c r="G36" i="27" s="1"/>
  <c r="F37" i="27"/>
  <c r="F38" i="27"/>
  <c r="G38" i="27" s="1"/>
  <c r="F39" i="27"/>
  <c r="G39" i="27" s="1"/>
  <c r="F40" i="27"/>
  <c r="G40" i="27" s="1"/>
  <c r="F41" i="27"/>
  <c r="G41" i="27" s="1"/>
  <c r="F42" i="27"/>
  <c r="F43" i="27"/>
  <c r="G43" i="27" s="1"/>
  <c r="F44" i="27"/>
  <c r="G44" i="27" s="1"/>
  <c r="F45" i="27"/>
  <c r="G45" i="27" s="1"/>
  <c r="F46" i="27"/>
  <c r="G46" i="27" s="1"/>
  <c r="F47" i="27"/>
  <c r="G47" i="27" s="1"/>
  <c r="F48" i="27"/>
  <c r="F49" i="27"/>
  <c r="G49" i="27" s="1"/>
  <c r="F50" i="27"/>
  <c r="G50" i="27" s="1"/>
  <c r="F51" i="27"/>
  <c r="G51" i="27" s="1"/>
  <c r="F52" i="27"/>
  <c r="G52" i="27" s="1"/>
  <c r="F53" i="27"/>
  <c r="G53" i="27" s="1"/>
  <c r="F54" i="27"/>
  <c r="G54" i="27" s="1"/>
  <c r="F55" i="27"/>
  <c r="G55" i="27" s="1"/>
  <c r="H9" i="27"/>
  <c r="H10" i="27"/>
  <c r="H11" i="27"/>
  <c r="H12" i="27"/>
  <c r="H13" i="27"/>
  <c r="H14" i="27"/>
  <c r="H15" i="27"/>
  <c r="H16" i="27"/>
  <c r="H17" i="27"/>
  <c r="H18" i="27"/>
  <c r="H19" i="27"/>
  <c r="H20" i="27"/>
  <c r="H21" i="27"/>
  <c r="H22" i="27"/>
  <c r="H23" i="27"/>
  <c r="H24" i="27"/>
  <c r="H25" i="27"/>
  <c r="H26" i="27"/>
  <c r="H27" i="27"/>
  <c r="H28" i="27"/>
  <c r="H29" i="27"/>
  <c r="H30" i="27"/>
  <c r="H31" i="27"/>
  <c r="H32" i="27"/>
  <c r="H33" i="27"/>
  <c r="H34" i="27"/>
  <c r="H35" i="27"/>
  <c r="H36" i="27"/>
  <c r="H37" i="27"/>
  <c r="H38" i="27"/>
  <c r="H39" i="27"/>
  <c r="H40" i="27"/>
  <c r="H41" i="27"/>
  <c r="H42" i="27"/>
  <c r="H43" i="27"/>
  <c r="H44" i="27"/>
  <c r="H45" i="27"/>
  <c r="H46" i="27"/>
  <c r="H47" i="27"/>
  <c r="H48" i="27"/>
  <c r="H49" i="27"/>
  <c r="H50" i="27"/>
  <c r="H51" i="27"/>
  <c r="H52" i="27"/>
  <c r="H53" i="27"/>
  <c r="H54" i="27"/>
  <c r="H55" i="27"/>
  <c r="I9" i="27"/>
  <c r="I10" i="27"/>
  <c r="J10" i="27" s="1"/>
  <c r="I11" i="27"/>
  <c r="J11" i="27" s="1"/>
  <c r="I12" i="27"/>
  <c r="J12" i="27" s="1"/>
  <c r="I13" i="27"/>
  <c r="J13" i="27" s="1"/>
  <c r="I14" i="27"/>
  <c r="J14" i="27" s="1"/>
  <c r="I15" i="27"/>
  <c r="J15" i="27" s="1"/>
  <c r="I16" i="27"/>
  <c r="J16" i="27" s="1"/>
  <c r="I17" i="27"/>
  <c r="J17" i="27" s="1"/>
  <c r="I18" i="27"/>
  <c r="I19" i="27"/>
  <c r="I20" i="27"/>
  <c r="J20" i="27" s="1"/>
  <c r="I21" i="27"/>
  <c r="I22" i="27"/>
  <c r="I23" i="27"/>
  <c r="I24" i="27"/>
  <c r="J24" i="27" s="1"/>
  <c r="I25" i="27"/>
  <c r="J25" i="27" s="1"/>
  <c r="I26" i="27"/>
  <c r="J26" i="27" s="1"/>
  <c r="I27" i="27"/>
  <c r="J27" i="27" s="1"/>
  <c r="I28" i="27"/>
  <c r="I29" i="27"/>
  <c r="J29" i="27" s="1"/>
  <c r="I30" i="27"/>
  <c r="J30" i="27" s="1"/>
  <c r="I31" i="27"/>
  <c r="J31" i="27" s="1"/>
  <c r="I32" i="27"/>
  <c r="I33" i="27"/>
  <c r="J33" i="27" s="1"/>
  <c r="I34" i="27"/>
  <c r="I35" i="27"/>
  <c r="I36" i="27"/>
  <c r="I37" i="27"/>
  <c r="J37" i="27" s="1"/>
  <c r="I38" i="27"/>
  <c r="J38" i="27" s="1"/>
  <c r="I39" i="27"/>
  <c r="J39" i="27" s="1"/>
  <c r="I40" i="27"/>
  <c r="J40" i="27" s="1"/>
  <c r="I41" i="27"/>
  <c r="J41" i="27" s="1"/>
  <c r="I42" i="27"/>
  <c r="I43" i="27"/>
  <c r="J43" i="27" s="1"/>
  <c r="I44" i="27"/>
  <c r="J44" i="27" s="1"/>
  <c r="I45" i="27"/>
  <c r="J45" i="27" s="1"/>
  <c r="I46" i="27"/>
  <c r="J46" i="27" s="1"/>
  <c r="I47" i="27"/>
  <c r="J47" i="27" s="1"/>
  <c r="I48" i="27"/>
  <c r="J48" i="27" s="1"/>
  <c r="I49" i="27"/>
  <c r="J49" i="27" s="1"/>
  <c r="I50" i="27"/>
  <c r="J50" i="27" s="1"/>
  <c r="I51" i="27"/>
  <c r="J51" i="27" s="1"/>
  <c r="I52" i="27"/>
  <c r="J52" i="27" s="1"/>
  <c r="I53" i="27"/>
  <c r="J53" i="27" s="1"/>
  <c r="I54" i="27"/>
  <c r="J54" i="27" s="1"/>
  <c r="I55" i="27"/>
  <c r="J55" i="27" s="1"/>
  <c r="K9" i="27"/>
  <c r="K10" i="27"/>
  <c r="K11" i="27"/>
  <c r="K12" i="27"/>
  <c r="K13" i="27"/>
  <c r="K14" i="27"/>
  <c r="K15" i="27"/>
  <c r="K16" i="27"/>
  <c r="K17" i="27"/>
  <c r="K18" i="27"/>
  <c r="K19" i="27"/>
  <c r="K20" i="27"/>
  <c r="K21" i="27"/>
  <c r="K22" i="27"/>
  <c r="K23" i="27"/>
  <c r="K24" i="27"/>
  <c r="K25" i="27"/>
  <c r="K26" i="27"/>
  <c r="K27" i="27"/>
  <c r="K28" i="27"/>
  <c r="K29" i="27"/>
  <c r="K30" i="27"/>
  <c r="K31" i="27"/>
  <c r="K32" i="27"/>
  <c r="K33" i="27"/>
  <c r="K34" i="27"/>
  <c r="K35" i="27"/>
  <c r="K36" i="27"/>
  <c r="K37" i="27"/>
  <c r="K38" i="27"/>
  <c r="K39" i="27"/>
  <c r="K40" i="27"/>
  <c r="K41" i="27"/>
  <c r="K42" i="27"/>
  <c r="K43" i="27"/>
  <c r="K44" i="27"/>
  <c r="K45" i="27"/>
  <c r="K46" i="27"/>
  <c r="K47" i="27"/>
  <c r="K48" i="27"/>
  <c r="K49" i="27"/>
  <c r="K50" i="27"/>
  <c r="K51" i="27"/>
  <c r="K52" i="27"/>
  <c r="K53" i="27"/>
  <c r="K54" i="27"/>
  <c r="K55" i="27"/>
  <c r="L9" i="27"/>
  <c r="L10" i="27"/>
  <c r="M10" i="27" s="1"/>
  <c r="L11" i="27"/>
  <c r="M11" i="27" s="1"/>
  <c r="L12" i="27"/>
  <c r="L13" i="27"/>
  <c r="M13" i="27" s="1"/>
  <c r="L14" i="27"/>
  <c r="M14" i="27" s="1"/>
  <c r="L15" i="27"/>
  <c r="M15" i="27" s="1"/>
  <c r="L16" i="27"/>
  <c r="M16" i="27" s="1"/>
  <c r="L17" i="27"/>
  <c r="M17" i="27" s="1"/>
  <c r="L18" i="27"/>
  <c r="M18" i="27" s="1"/>
  <c r="L19" i="27"/>
  <c r="M19" i="27" s="1"/>
  <c r="L20" i="27"/>
  <c r="M20" i="27" s="1"/>
  <c r="L21" i="27"/>
  <c r="M21" i="27" s="1"/>
  <c r="L22" i="27"/>
  <c r="M22" i="27" s="1"/>
  <c r="L23" i="27"/>
  <c r="M23" i="27" s="1"/>
  <c r="L24" i="27"/>
  <c r="M24" i="27" s="1"/>
  <c r="L25" i="27"/>
  <c r="M25" i="27" s="1"/>
  <c r="L26" i="27"/>
  <c r="M26" i="27" s="1"/>
  <c r="L27" i="27"/>
  <c r="M27" i="27" s="1"/>
  <c r="L28" i="27"/>
  <c r="M28" i="27" s="1"/>
  <c r="L29" i="27"/>
  <c r="M29" i="27" s="1"/>
  <c r="L30" i="27"/>
  <c r="M30" i="27" s="1"/>
  <c r="L31" i="27"/>
  <c r="M31" i="27" s="1"/>
  <c r="L32" i="27"/>
  <c r="M32" i="27" s="1"/>
  <c r="L33" i="27"/>
  <c r="M33" i="27" s="1"/>
  <c r="L34" i="27"/>
  <c r="M34" i="27" s="1"/>
  <c r="L35" i="27"/>
  <c r="L36" i="27"/>
  <c r="L37" i="27"/>
  <c r="M37" i="27" s="1"/>
  <c r="L38" i="27"/>
  <c r="M38" i="27" s="1"/>
  <c r="L39" i="27"/>
  <c r="M39" i="27" s="1"/>
  <c r="L40" i="27"/>
  <c r="M40" i="27" s="1"/>
  <c r="L41" i="27"/>
  <c r="M41" i="27" s="1"/>
  <c r="L42" i="27"/>
  <c r="M42" i="27" s="1"/>
  <c r="L43" i="27"/>
  <c r="M43" i="27" s="1"/>
  <c r="L44" i="27"/>
  <c r="M44" i="27" s="1"/>
  <c r="L45" i="27"/>
  <c r="M45" i="27" s="1"/>
  <c r="L46" i="27"/>
  <c r="M46" i="27" s="1"/>
  <c r="L47" i="27"/>
  <c r="M47" i="27" s="1"/>
  <c r="L48" i="27"/>
  <c r="M48" i="27" s="1"/>
  <c r="L49" i="27"/>
  <c r="M49" i="27" s="1"/>
  <c r="L50" i="27"/>
  <c r="M50" i="27" s="1"/>
  <c r="L51" i="27"/>
  <c r="M51" i="27" s="1"/>
  <c r="L52" i="27"/>
  <c r="M52" i="27" s="1"/>
  <c r="L53" i="27"/>
  <c r="M53" i="27" s="1"/>
  <c r="L54" i="27"/>
  <c r="M54" i="27" s="1"/>
  <c r="L55" i="27"/>
  <c r="M55" i="27" s="1"/>
  <c r="N9" i="27"/>
  <c r="N10" i="27"/>
  <c r="N11" i="27"/>
  <c r="N12" i="27"/>
  <c r="N13" i="27"/>
  <c r="N14" i="27"/>
  <c r="N15" i="27"/>
  <c r="N16" i="27"/>
  <c r="N17" i="27"/>
  <c r="N18" i="27"/>
  <c r="N19" i="27"/>
  <c r="N20" i="27"/>
  <c r="N21" i="27"/>
  <c r="N22" i="27"/>
  <c r="N23" i="27"/>
  <c r="N24" i="27"/>
  <c r="N25" i="27"/>
  <c r="N26" i="27"/>
  <c r="N27" i="27"/>
  <c r="N28" i="27"/>
  <c r="N29" i="27"/>
  <c r="N30" i="27"/>
  <c r="N31" i="27"/>
  <c r="N32" i="27"/>
  <c r="N33" i="27"/>
  <c r="N34" i="27"/>
  <c r="N35" i="27"/>
  <c r="N36" i="27"/>
  <c r="N37" i="27"/>
  <c r="N38" i="27"/>
  <c r="N39" i="27"/>
  <c r="N40" i="27"/>
  <c r="N41" i="27"/>
  <c r="N42" i="27"/>
  <c r="N43" i="27"/>
  <c r="N44" i="27"/>
  <c r="N45" i="27"/>
  <c r="N46" i="27"/>
  <c r="N47" i="27"/>
  <c r="N48" i="27"/>
  <c r="N49" i="27"/>
  <c r="N50" i="27"/>
  <c r="N51" i="27"/>
  <c r="N52" i="27"/>
  <c r="N53" i="27"/>
  <c r="N54" i="27"/>
  <c r="N55" i="27"/>
  <c r="O9" i="27"/>
  <c r="P9" i="27" s="1"/>
  <c r="O10" i="27"/>
  <c r="P10" i="27" s="1"/>
  <c r="O11" i="27"/>
  <c r="P11" i="27" s="1"/>
  <c r="O12" i="27"/>
  <c r="P12" i="27" s="1"/>
  <c r="O13" i="27"/>
  <c r="P13" i="27" s="1"/>
  <c r="O14" i="27"/>
  <c r="P14" i="27" s="1"/>
  <c r="O15" i="27"/>
  <c r="P15" i="27" s="1"/>
  <c r="O16" i="27"/>
  <c r="P16" i="27" s="1"/>
  <c r="O17" i="27"/>
  <c r="P17" i="27" s="1"/>
  <c r="O18" i="27"/>
  <c r="P18" i="27" s="1"/>
  <c r="O19" i="27"/>
  <c r="P19" i="27" s="1"/>
  <c r="O20" i="27"/>
  <c r="P20" i="27" s="1"/>
  <c r="O21" i="27"/>
  <c r="P21" i="27" s="1"/>
  <c r="O22" i="27"/>
  <c r="P22" i="27" s="1"/>
  <c r="O23" i="27"/>
  <c r="P23" i="27" s="1"/>
  <c r="O24" i="27"/>
  <c r="P24" i="27" s="1"/>
  <c r="O25" i="27"/>
  <c r="P25" i="27" s="1"/>
  <c r="O26" i="27"/>
  <c r="P26" i="27" s="1"/>
  <c r="O27" i="27"/>
  <c r="P27" i="27" s="1"/>
  <c r="O28" i="27"/>
  <c r="P28" i="27" s="1"/>
  <c r="O29" i="27"/>
  <c r="P29" i="27" s="1"/>
  <c r="O30" i="27"/>
  <c r="P30" i="27" s="1"/>
  <c r="O31" i="27"/>
  <c r="P31" i="27" s="1"/>
  <c r="O32" i="27"/>
  <c r="P32" i="27" s="1"/>
  <c r="O33" i="27"/>
  <c r="P33" i="27" s="1"/>
  <c r="O34" i="27"/>
  <c r="P34" i="27" s="1"/>
  <c r="O35" i="27"/>
  <c r="P35" i="27" s="1"/>
  <c r="O36" i="27"/>
  <c r="P36" i="27" s="1"/>
  <c r="O37" i="27"/>
  <c r="P37" i="27" s="1"/>
  <c r="O38" i="27"/>
  <c r="P38" i="27" s="1"/>
  <c r="O39" i="27"/>
  <c r="P39" i="27" s="1"/>
  <c r="O40" i="27"/>
  <c r="P40" i="27" s="1"/>
  <c r="O41" i="27"/>
  <c r="P41" i="27" s="1"/>
  <c r="O42" i="27"/>
  <c r="P42" i="27" s="1"/>
  <c r="O43" i="27"/>
  <c r="P43" i="27" s="1"/>
  <c r="O44" i="27"/>
  <c r="P44" i="27" s="1"/>
  <c r="O45" i="27"/>
  <c r="P45" i="27" s="1"/>
  <c r="O46" i="27"/>
  <c r="P46" i="27" s="1"/>
  <c r="O47" i="27"/>
  <c r="P47" i="27" s="1"/>
  <c r="O48" i="27"/>
  <c r="P48" i="27" s="1"/>
  <c r="O49" i="27"/>
  <c r="P49" i="27" s="1"/>
  <c r="O50" i="27"/>
  <c r="P50" i="27" s="1"/>
  <c r="O51" i="27"/>
  <c r="P51" i="27" s="1"/>
  <c r="O52" i="27"/>
  <c r="P52" i="27" s="1"/>
  <c r="O53" i="27"/>
  <c r="P53" i="27" s="1"/>
  <c r="O54" i="27"/>
  <c r="P54" i="27" s="1"/>
  <c r="O55" i="27"/>
  <c r="P55" i="27" s="1"/>
  <c r="M12" i="27"/>
  <c r="P2" i="24"/>
  <c r="AE2" i="24"/>
  <c r="A9" i="24"/>
  <c r="E10" i="24"/>
  <c r="N10" i="24"/>
  <c r="E11" i="24"/>
  <c r="N11" i="24"/>
  <c r="E12" i="24"/>
  <c r="N12" i="24"/>
  <c r="E13" i="24"/>
  <c r="N13" i="24"/>
  <c r="E14" i="24"/>
  <c r="N14" i="24"/>
  <c r="E15" i="24"/>
  <c r="N15" i="24"/>
  <c r="E16" i="24"/>
  <c r="N16" i="24"/>
  <c r="E17" i="24"/>
  <c r="N17" i="24"/>
  <c r="E18" i="24"/>
  <c r="N18" i="24"/>
  <c r="E19" i="24"/>
  <c r="N19" i="24"/>
  <c r="E20" i="24"/>
  <c r="N20" i="24"/>
  <c r="E21" i="24"/>
  <c r="N21" i="24"/>
  <c r="E22" i="24"/>
  <c r="N22" i="24"/>
  <c r="E23" i="24"/>
  <c r="B23" i="24" s="1"/>
  <c r="N23" i="24"/>
  <c r="E24" i="24"/>
  <c r="N24" i="24"/>
  <c r="E25" i="24"/>
  <c r="N25" i="24"/>
  <c r="E26" i="24"/>
  <c r="N26" i="24"/>
  <c r="E27" i="24"/>
  <c r="N27" i="24"/>
  <c r="E28" i="24"/>
  <c r="N28" i="24"/>
  <c r="E29" i="24"/>
  <c r="G29" i="24" s="1"/>
  <c r="N29" i="24"/>
  <c r="E30" i="24"/>
  <c r="B30" i="24" s="1"/>
  <c r="N30" i="24"/>
  <c r="E31" i="24"/>
  <c r="G31" i="24" s="1"/>
  <c r="N31" i="24"/>
  <c r="E32" i="24"/>
  <c r="G32" i="24" s="1"/>
  <c r="N32" i="24"/>
  <c r="E33" i="24"/>
  <c r="G33" i="24" s="1"/>
  <c r="N33" i="24"/>
  <c r="E34" i="24"/>
  <c r="B34" i="24" s="1"/>
  <c r="N34" i="24"/>
  <c r="E35" i="24"/>
  <c r="B35" i="24" s="1"/>
  <c r="N35" i="24"/>
  <c r="E36" i="24"/>
  <c r="N36" i="24"/>
  <c r="E37" i="24"/>
  <c r="N37" i="24"/>
  <c r="E38" i="24"/>
  <c r="N38" i="24"/>
  <c r="B38" i="24"/>
  <c r="E39" i="24"/>
  <c r="N39" i="24"/>
  <c r="E40" i="24"/>
  <c r="N40" i="24"/>
  <c r="E41" i="24"/>
  <c r="N41" i="24"/>
  <c r="E42" i="24"/>
  <c r="N42" i="24"/>
  <c r="B42" i="24" s="1"/>
  <c r="E43" i="24"/>
  <c r="N43" i="24"/>
  <c r="E44" i="24"/>
  <c r="N44" i="24"/>
  <c r="E45" i="24"/>
  <c r="N45" i="24"/>
  <c r="B45" i="24" s="1"/>
  <c r="E46" i="24"/>
  <c r="N46" i="24"/>
  <c r="E47" i="24"/>
  <c r="N47" i="24"/>
  <c r="E48" i="24"/>
  <c r="N48" i="24"/>
  <c r="E49" i="24"/>
  <c r="N49" i="24"/>
  <c r="B49" i="24" s="1"/>
  <c r="E50" i="24"/>
  <c r="N50" i="24"/>
  <c r="E51" i="24"/>
  <c r="N51" i="24"/>
  <c r="E52" i="24"/>
  <c r="N52" i="24"/>
  <c r="E53" i="24"/>
  <c r="N53" i="24"/>
  <c r="E54" i="24"/>
  <c r="N54" i="24"/>
  <c r="B54" i="24" s="1"/>
  <c r="E55" i="24"/>
  <c r="N55" i="24"/>
  <c r="E56" i="24"/>
  <c r="N56" i="24"/>
  <c r="F10" i="24"/>
  <c r="O10" i="24"/>
  <c r="F11" i="24"/>
  <c r="O11" i="24"/>
  <c r="F12" i="24"/>
  <c r="O12" i="24"/>
  <c r="F13" i="24"/>
  <c r="O13" i="24"/>
  <c r="F14" i="24"/>
  <c r="O14" i="24"/>
  <c r="F15" i="24"/>
  <c r="O15" i="24"/>
  <c r="F16" i="24"/>
  <c r="O16" i="24"/>
  <c r="F17" i="24"/>
  <c r="O17" i="24"/>
  <c r="F18" i="24"/>
  <c r="O18" i="24"/>
  <c r="F19" i="24"/>
  <c r="O19" i="24"/>
  <c r="F20" i="24"/>
  <c r="O20" i="24"/>
  <c r="F21" i="24"/>
  <c r="O21" i="24"/>
  <c r="F22" i="24"/>
  <c r="O22" i="24"/>
  <c r="F23" i="24"/>
  <c r="O23" i="24"/>
  <c r="F24" i="24"/>
  <c r="O24" i="24"/>
  <c r="F25" i="24"/>
  <c r="O25" i="24"/>
  <c r="F26" i="24"/>
  <c r="O26" i="24"/>
  <c r="P26" i="24" s="1"/>
  <c r="F27" i="24"/>
  <c r="O27" i="24"/>
  <c r="F28" i="24"/>
  <c r="O28" i="24"/>
  <c r="F29" i="24"/>
  <c r="O29" i="24"/>
  <c r="F30" i="24"/>
  <c r="O30" i="24"/>
  <c r="P30" i="24" s="1"/>
  <c r="F31" i="24"/>
  <c r="O31" i="24"/>
  <c r="F32" i="24"/>
  <c r="O32" i="24"/>
  <c r="P32" i="24" s="1"/>
  <c r="F33" i="24"/>
  <c r="O33" i="24"/>
  <c r="F34" i="24"/>
  <c r="O34" i="24"/>
  <c r="F35" i="24"/>
  <c r="O35" i="24"/>
  <c r="F36" i="24"/>
  <c r="O36" i="24"/>
  <c r="F37" i="24"/>
  <c r="O37" i="24"/>
  <c r="F38" i="24"/>
  <c r="O38" i="24"/>
  <c r="P38" i="24" s="1"/>
  <c r="F39" i="24"/>
  <c r="O39" i="24"/>
  <c r="F40" i="24"/>
  <c r="O40" i="24"/>
  <c r="F41" i="24"/>
  <c r="O41" i="24"/>
  <c r="F42" i="24"/>
  <c r="G42" i="24" s="1"/>
  <c r="O42" i="24"/>
  <c r="P42" i="24" s="1"/>
  <c r="F43" i="24"/>
  <c r="O43" i="24"/>
  <c r="F44" i="24"/>
  <c r="O44" i="24"/>
  <c r="C44" i="24" s="1"/>
  <c r="F45" i="24"/>
  <c r="O45" i="24"/>
  <c r="F46" i="24"/>
  <c r="O46" i="24"/>
  <c r="F47" i="24"/>
  <c r="O47" i="24"/>
  <c r="F48" i="24"/>
  <c r="O48" i="24"/>
  <c r="F49" i="24"/>
  <c r="O49" i="24"/>
  <c r="F50" i="24"/>
  <c r="O50" i="24"/>
  <c r="P50" i="24" s="1"/>
  <c r="F51" i="24"/>
  <c r="O51" i="24"/>
  <c r="F52" i="24"/>
  <c r="O52" i="24"/>
  <c r="F53" i="24"/>
  <c r="G53" i="24" s="1"/>
  <c r="O53" i="24"/>
  <c r="F54" i="24"/>
  <c r="G54" i="24" s="1"/>
  <c r="O54" i="24"/>
  <c r="F55" i="24"/>
  <c r="O55" i="24"/>
  <c r="F56" i="24"/>
  <c r="O56" i="24"/>
  <c r="P56" i="24" s="1"/>
  <c r="H10" i="24"/>
  <c r="H11" i="24"/>
  <c r="H12" i="24"/>
  <c r="H13" i="24"/>
  <c r="H14" i="24"/>
  <c r="H15" i="24"/>
  <c r="H16" i="24"/>
  <c r="H17" i="24"/>
  <c r="H18" i="24"/>
  <c r="H19" i="24"/>
  <c r="H20" i="24"/>
  <c r="H21" i="24"/>
  <c r="H22" i="24"/>
  <c r="H23" i="24"/>
  <c r="H24" i="24"/>
  <c r="H25" i="24"/>
  <c r="H26" i="24"/>
  <c r="H27" i="24"/>
  <c r="H28" i="24"/>
  <c r="H29" i="24"/>
  <c r="H30" i="24"/>
  <c r="H31" i="24"/>
  <c r="H32" i="24"/>
  <c r="H33" i="24"/>
  <c r="J33" i="24" s="1"/>
  <c r="H34" i="24"/>
  <c r="H35" i="24"/>
  <c r="H36" i="24"/>
  <c r="H37" i="24"/>
  <c r="H38" i="24"/>
  <c r="H39" i="24"/>
  <c r="H40" i="24"/>
  <c r="H41" i="24"/>
  <c r="J41" i="24" s="1"/>
  <c r="H42" i="24"/>
  <c r="H43" i="24"/>
  <c r="H44" i="24"/>
  <c r="H45" i="24"/>
  <c r="H46" i="24"/>
  <c r="H47" i="24"/>
  <c r="J47" i="24" s="1"/>
  <c r="H48" i="24"/>
  <c r="H49" i="24"/>
  <c r="J49" i="24" s="1"/>
  <c r="H50" i="24"/>
  <c r="H51" i="24"/>
  <c r="H52" i="24"/>
  <c r="H53" i="24"/>
  <c r="H54" i="24"/>
  <c r="H55" i="24"/>
  <c r="H56" i="24"/>
  <c r="I10" i="24"/>
  <c r="I11" i="24"/>
  <c r="I12" i="24"/>
  <c r="I13" i="24"/>
  <c r="I14" i="24"/>
  <c r="I15" i="24"/>
  <c r="I16" i="24"/>
  <c r="I17" i="24"/>
  <c r="I18" i="24"/>
  <c r="I19" i="24"/>
  <c r="I20" i="24"/>
  <c r="I21" i="24"/>
  <c r="I22" i="24"/>
  <c r="I23" i="24"/>
  <c r="I24" i="24"/>
  <c r="I25" i="24"/>
  <c r="I26" i="24"/>
  <c r="I27" i="24"/>
  <c r="I28" i="24"/>
  <c r="I29" i="24"/>
  <c r="I30" i="24"/>
  <c r="I31" i="24"/>
  <c r="I32" i="24"/>
  <c r="I33" i="24"/>
  <c r="I34" i="24"/>
  <c r="I35" i="24"/>
  <c r="I36" i="24"/>
  <c r="I37" i="24"/>
  <c r="I38" i="24"/>
  <c r="I39" i="24"/>
  <c r="I40" i="24"/>
  <c r="I41" i="24"/>
  <c r="I42" i="24"/>
  <c r="I43" i="24"/>
  <c r="I44" i="24"/>
  <c r="I45" i="24"/>
  <c r="I46" i="24"/>
  <c r="I47" i="24"/>
  <c r="I48" i="24"/>
  <c r="I49" i="24"/>
  <c r="I50" i="24"/>
  <c r="I51" i="24"/>
  <c r="I52" i="24"/>
  <c r="I53" i="24"/>
  <c r="I54" i="24"/>
  <c r="I55" i="24"/>
  <c r="I56" i="24"/>
  <c r="K10" i="24"/>
  <c r="K11" i="24"/>
  <c r="K12" i="24"/>
  <c r="K13" i="24"/>
  <c r="K14" i="24"/>
  <c r="K15" i="24"/>
  <c r="K16" i="24"/>
  <c r="K17" i="24"/>
  <c r="K18" i="24"/>
  <c r="K19" i="24"/>
  <c r="K20" i="24"/>
  <c r="K21" i="24"/>
  <c r="K22" i="24"/>
  <c r="K23" i="24"/>
  <c r="K24" i="24"/>
  <c r="K25" i="24"/>
  <c r="K26" i="24"/>
  <c r="K27" i="24"/>
  <c r="K28" i="24"/>
  <c r="K29" i="24"/>
  <c r="M29" i="24" s="1"/>
  <c r="K30" i="24"/>
  <c r="K31" i="24"/>
  <c r="K32" i="24"/>
  <c r="K33" i="24"/>
  <c r="K34" i="24"/>
  <c r="K35" i="24"/>
  <c r="K36" i="24"/>
  <c r="K37" i="24"/>
  <c r="K38" i="24"/>
  <c r="K39" i="24"/>
  <c r="K40" i="24"/>
  <c r="K41" i="24"/>
  <c r="K42" i="24"/>
  <c r="K43" i="24"/>
  <c r="K44" i="24"/>
  <c r="K45" i="24"/>
  <c r="K46" i="24"/>
  <c r="K47" i="24"/>
  <c r="K48" i="24"/>
  <c r="K49" i="24"/>
  <c r="K50" i="24"/>
  <c r="K51" i="24"/>
  <c r="K52" i="24"/>
  <c r="K53" i="24"/>
  <c r="K54" i="24"/>
  <c r="K55" i="24"/>
  <c r="K56" i="24"/>
  <c r="L10" i="24"/>
  <c r="L11" i="24"/>
  <c r="L12" i="24"/>
  <c r="L13" i="24"/>
  <c r="L14" i="24"/>
  <c r="L15" i="24"/>
  <c r="L16" i="24"/>
  <c r="L17" i="24"/>
  <c r="L18" i="24"/>
  <c r="L19" i="24"/>
  <c r="L20" i="24"/>
  <c r="L21" i="24"/>
  <c r="L22" i="24"/>
  <c r="L23" i="24"/>
  <c r="L24" i="24"/>
  <c r="M24" i="24" s="1"/>
  <c r="L25" i="24"/>
  <c r="L26" i="24"/>
  <c r="L27" i="24"/>
  <c r="L28" i="24"/>
  <c r="L29" i="24"/>
  <c r="L30" i="24"/>
  <c r="M30" i="24" s="1"/>
  <c r="L31" i="24"/>
  <c r="L32" i="24"/>
  <c r="L33" i="24"/>
  <c r="L34" i="24"/>
  <c r="M34" i="24" s="1"/>
  <c r="L35" i="24"/>
  <c r="L36" i="24"/>
  <c r="L37" i="24"/>
  <c r="L38" i="24"/>
  <c r="L39" i="24"/>
  <c r="L40" i="24"/>
  <c r="L41" i="24"/>
  <c r="L42" i="24"/>
  <c r="L43" i="24"/>
  <c r="L44" i="24"/>
  <c r="L45" i="24"/>
  <c r="L46" i="24"/>
  <c r="L47" i="24"/>
  <c r="L48" i="24"/>
  <c r="L49" i="24"/>
  <c r="L50" i="24"/>
  <c r="L51" i="24"/>
  <c r="L52" i="24"/>
  <c r="L53" i="24"/>
  <c r="L54" i="24"/>
  <c r="L55" i="24"/>
  <c r="L56" i="24"/>
  <c r="Q10" i="24"/>
  <c r="Q11" i="24"/>
  <c r="Q12" i="24"/>
  <c r="Q13" i="24"/>
  <c r="Q14" i="24"/>
  <c r="Q15" i="24"/>
  <c r="Q16" i="24"/>
  <c r="Q17" i="24"/>
  <c r="Q18" i="24"/>
  <c r="Q19" i="24"/>
  <c r="Q20" i="24"/>
  <c r="Q21" i="24"/>
  <c r="Q22" i="24"/>
  <c r="Q23" i="24"/>
  <c r="Q24" i="24"/>
  <c r="Q25" i="24"/>
  <c r="Q26" i="24"/>
  <c r="Q27" i="24"/>
  <c r="Q28" i="24"/>
  <c r="Q29" i="24"/>
  <c r="Q30" i="24"/>
  <c r="Q31" i="24"/>
  <c r="Q32" i="24"/>
  <c r="Q33" i="24"/>
  <c r="Q34" i="24"/>
  <c r="Q35" i="24"/>
  <c r="Q36" i="24"/>
  <c r="Q37" i="24"/>
  <c r="S37" i="24" s="1"/>
  <c r="Q38" i="24"/>
  <c r="Q39" i="24"/>
  <c r="Q40" i="24"/>
  <c r="Q41" i="24"/>
  <c r="Q42" i="24"/>
  <c r="Q43" i="24"/>
  <c r="Q44" i="24"/>
  <c r="Q45" i="24"/>
  <c r="Q46" i="24"/>
  <c r="Q47" i="24"/>
  <c r="Q48" i="24"/>
  <c r="Q49" i="24"/>
  <c r="Q50" i="24"/>
  <c r="Q51" i="24"/>
  <c r="Q52" i="24"/>
  <c r="Q53" i="24"/>
  <c r="Q54" i="24"/>
  <c r="Q55" i="24"/>
  <c r="Q56" i="24"/>
  <c r="R10" i="24"/>
  <c r="R11" i="24"/>
  <c r="R12" i="24"/>
  <c r="R13" i="24"/>
  <c r="R14" i="24"/>
  <c r="R15" i="24"/>
  <c r="R16" i="24"/>
  <c r="R17" i="24"/>
  <c r="R18" i="24"/>
  <c r="R19" i="24"/>
  <c r="R20" i="24"/>
  <c r="R21" i="24"/>
  <c r="R22" i="24"/>
  <c r="R23" i="24"/>
  <c r="R24" i="24"/>
  <c r="R25" i="24"/>
  <c r="R26" i="24"/>
  <c r="R27" i="24"/>
  <c r="R28" i="24"/>
  <c r="R29" i="24"/>
  <c r="R30" i="24"/>
  <c r="R31" i="24"/>
  <c r="R32" i="24"/>
  <c r="R33" i="24"/>
  <c r="R34" i="24"/>
  <c r="S34" i="24" s="1"/>
  <c r="R35" i="24"/>
  <c r="R36" i="24"/>
  <c r="S36" i="24" s="1"/>
  <c r="R37" i="24"/>
  <c r="R38" i="24"/>
  <c r="S38" i="24" s="1"/>
  <c r="R39" i="24"/>
  <c r="R40" i="24"/>
  <c r="R41" i="24"/>
  <c r="R42" i="24"/>
  <c r="R43" i="24"/>
  <c r="R44" i="24"/>
  <c r="R45" i="24"/>
  <c r="R46" i="24"/>
  <c r="R47" i="24"/>
  <c r="R48" i="24"/>
  <c r="R49" i="24"/>
  <c r="R50" i="24"/>
  <c r="R51" i="24"/>
  <c r="R52" i="24"/>
  <c r="R53" i="24"/>
  <c r="R54" i="24"/>
  <c r="S54" i="24" s="1"/>
  <c r="R55" i="24"/>
  <c r="R56" i="24"/>
  <c r="T10" i="24"/>
  <c r="T11" i="24"/>
  <c r="T12" i="24"/>
  <c r="T13" i="24"/>
  <c r="T14" i="24"/>
  <c r="T15" i="24"/>
  <c r="T16" i="24"/>
  <c r="T17" i="24"/>
  <c r="T18" i="24"/>
  <c r="T19" i="24"/>
  <c r="T20" i="24"/>
  <c r="T21" i="24"/>
  <c r="T22" i="24"/>
  <c r="T23" i="24"/>
  <c r="T24" i="24"/>
  <c r="T25" i="24"/>
  <c r="T26" i="24"/>
  <c r="T27" i="24"/>
  <c r="T28" i="24"/>
  <c r="T29" i="24"/>
  <c r="T30" i="24"/>
  <c r="T31" i="24"/>
  <c r="V31" i="24" s="1"/>
  <c r="T32" i="24"/>
  <c r="T33" i="24"/>
  <c r="T34" i="24"/>
  <c r="T35" i="24"/>
  <c r="T36" i="24"/>
  <c r="T37" i="24"/>
  <c r="T38" i="24"/>
  <c r="T39" i="24"/>
  <c r="T40" i="24"/>
  <c r="T41" i="24"/>
  <c r="T42" i="24"/>
  <c r="T43" i="24"/>
  <c r="T44" i="24"/>
  <c r="T45" i="24"/>
  <c r="V45" i="24" s="1"/>
  <c r="T46" i="24"/>
  <c r="T47" i="24"/>
  <c r="T48" i="24"/>
  <c r="T49" i="24"/>
  <c r="T50" i="24"/>
  <c r="T51" i="24"/>
  <c r="T52" i="24"/>
  <c r="T53" i="24"/>
  <c r="V53" i="24" s="1"/>
  <c r="T54" i="24"/>
  <c r="T55" i="24"/>
  <c r="V55" i="24" s="1"/>
  <c r="T56" i="24"/>
  <c r="U10" i="24"/>
  <c r="U11" i="24"/>
  <c r="U12" i="24"/>
  <c r="U13" i="24"/>
  <c r="U14" i="24"/>
  <c r="U15" i="24"/>
  <c r="U16" i="24"/>
  <c r="U17" i="24"/>
  <c r="U18" i="24"/>
  <c r="U19" i="24"/>
  <c r="U20" i="24"/>
  <c r="U21" i="24"/>
  <c r="U22" i="24"/>
  <c r="U23" i="24"/>
  <c r="U24" i="24"/>
  <c r="V24" i="24" s="1"/>
  <c r="U25" i="24"/>
  <c r="U26" i="24"/>
  <c r="U27" i="24"/>
  <c r="U28" i="24"/>
  <c r="U29" i="24"/>
  <c r="U30" i="24"/>
  <c r="U31" i="24"/>
  <c r="U32" i="24"/>
  <c r="U33" i="24"/>
  <c r="U34" i="24"/>
  <c r="U35" i="24"/>
  <c r="U36" i="24"/>
  <c r="U37" i="24"/>
  <c r="U38" i="24"/>
  <c r="U39" i="24"/>
  <c r="U40" i="24"/>
  <c r="V40" i="24" s="1"/>
  <c r="U41" i="24"/>
  <c r="U42" i="24"/>
  <c r="U43" i="24"/>
  <c r="U44" i="24"/>
  <c r="U45" i="24"/>
  <c r="U46" i="24"/>
  <c r="U47" i="24"/>
  <c r="U48" i="24"/>
  <c r="V48" i="24" s="1"/>
  <c r="U49" i="24"/>
  <c r="U50" i="24"/>
  <c r="U51" i="24"/>
  <c r="U52" i="24"/>
  <c r="U53" i="24"/>
  <c r="U54" i="24"/>
  <c r="U55" i="24"/>
  <c r="U56" i="24"/>
  <c r="V56" i="24" s="1"/>
  <c r="W10" i="24"/>
  <c r="W11" i="24"/>
  <c r="W12" i="24"/>
  <c r="W13" i="24"/>
  <c r="W14" i="24"/>
  <c r="W15" i="24"/>
  <c r="W16" i="24"/>
  <c r="W17" i="24"/>
  <c r="W18" i="24"/>
  <c r="W19" i="24"/>
  <c r="W20" i="24"/>
  <c r="W21" i="24"/>
  <c r="W22" i="24"/>
  <c r="W23" i="24"/>
  <c r="W24" i="24"/>
  <c r="W25" i="24"/>
  <c r="W26" i="24"/>
  <c r="W27" i="24"/>
  <c r="W28" i="24"/>
  <c r="W29" i="24"/>
  <c r="W30" i="24"/>
  <c r="W31" i="24"/>
  <c r="W32" i="24"/>
  <c r="W33" i="24"/>
  <c r="W34" i="24"/>
  <c r="W35" i="24"/>
  <c r="W36" i="24"/>
  <c r="W37" i="24"/>
  <c r="W38" i="24"/>
  <c r="W39" i="24"/>
  <c r="W40" i="24"/>
  <c r="W41" i="24"/>
  <c r="W42" i="24"/>
  <c r="W43" i="24"/>
  <c r="Y43" i="24" s="1"/>
  <c r="W44" i="24"/>
  <c r="W45" i="24"/>
  <c r="W46" i="24"/>
  <c r="W47" i="24"/>
  <c r="W48" i="24"/>
  <c r="W49" i="24"/>
  <c r="W50" i="24"/>
  <c r="W51" i="24"/>
  <c r="W52" i="24"/>
  <c r="W53" i="24"/>
  <c r="W54" i="24"/>
  <c r="W55" i="24"/>
  <c r="W56" i="24"/>
  <c r="X10" i="24"/>
  <c r="X11" i="24"/>
  <c r="X12" i="24"/>
  <c r="X13" i="24"/>
  <c r="X14" i="24"/>
  <c r="X15" i="24"/>
  <c r="X16" i="24"/>
  <c r="X17" i="24"/>
  <c r="X18" i="24"/>
  <c r="X19" i="24"/>
  <c r="X20" i="24"/>
  <c r="X21" i="24"/>
  <c r="X22" i="24"/>
  <c r="X23" i="24"/>
  <c r="X24" i="24"/>
  <c r="X25" i="24"/>
  <c r="X26" i="24"/>
  <c r="X27" i="24"/>
  <c r="X28" i="24"/>
  <c r="X29" i="24"/>
  <c r="X30" i="24"/>
  <c r="X31" i="24"/>
  <c r="X32" i="24"/>
  <c r="X33" i="24"/>
  <c r="X34" i="24"/>
  <c r="X35" i="24"/>
  <c r="X36" i="24"/>
  <c r="X37" i="24"/>
  <c r="X38" i="24"/>
  <c r="X39" i="24"/>
  <c r="X40" i="24"/>
  <c r="X41" i="24"/>
  <c r="X42" i="24"/>
  <c r="X43" i="24"/>
  <c r="X44" i="24"/>
  <c r="X45" i="24"/>
  <c r="X46" i="24"/>
  <c r="X47" i="24"/>
  <c r="X48" i="24"/>
  <c r="X49" i="24"/>
  <c r="X50" i="24"/>
  <c r="X51" i="24"/>
  <c r="X52" i="24"/>
  <c r="X53" i="24"/>
  <c r="X54" i="24"/>
  <c r="X55" i="24"/>
  <c r="X56" i="24"/>
  <c r="Z10" i="24"/>
  <c r="Z11" i="24"/>
  <c r="Z12" i="24"/>
  <c r="Z13" i="24"/>
  <c r="Z14" i="24"/>
  <c r="Z15" i="24"/>
  <c r="Z16" i="24"/>
  <c r="Z17" i="24"/>
  <c r="Z18" i="24"/>
  <c r="Z19" i="24"/>
  <c r="Z20" i="24"/>
  <c r="Z21" i="24"/>
  <c r="AB21" i="24" s="1"/>
  <c r="Z22" i="24"/>
  <c r="Z23" i="24"/>
  <c r="Z24" i="24"/>
  <c r="Z25" i="24"/>
  <c r="Z26" i="24"/>
  <c r="Z27" i="24"/>
  <c r="Z28" i="24"/>
  <c r="Z29" i="24"/>
  <c r="Z30" i="24"/>
  <c r="Z31" i="24"/>
  <c r="Z32" i="24"/>
  <c r="Z33" i="24"/>
  <c r="Z34" i="24"/>
  <c r="Z35" i="24"/>
  <c r="AB35" i="24" s="1"/>
  <c r="Z36" i="24"/>
  <c r="Z37" i="24"/>
  <c r="Z38" i="24"/>
  <c r="Z39" i="24"/>
  <c r="AB39" i="24" s="1"/>
  <c r="Z40" i="24"/>
  <c r="Z41" i="24"/>
  <c r="Z42" i="24"/>
  <c r="Z43" i="24"/>
  <c r="Z44" i="24"/>
  <c r="Z45" i="24"/>
  <c r="Z46" i="24"/>
  <c r="Z47" i="24"/>
  <c r="Z48" i="24"/>
  <c r="Z49" i="24"/>
  <c r="Z50" i="24"/>
  <c r="Z51" i="24"/>
  <c r="Z52" i="24"/>
  <c r="Z53" i="24"/>
  <c r="Z54" i="24"/>
  <c r="Z55" i="24"/>
  <c r="Z56" i="24"/>
  <c r="AA10" i="24"/>
  <c r="AA11" i="24"/>
  <c r="AA12" i="24"/>
  <c r="AA13" i="24"/>
  <c r="AA14" i="24"/>
  <c r="AA15" i="24"/>
  <c r="AA16" i="24"/>
  <c r="AA17" i="24"/>
  <c r="AA18" i="24"/>
  <c r="AA19" i="24"/>
  <c r="AA20" i="24"/>
  <c r="AA21" i="24"/>
  <c r="AA22" i="24"/>
  <c r="AA23" i="24"/>
  <c r="AA24" i="24"/>
  <c r="AA25" i="24"/>
  <c r="AA26" i="24"/>
  <c r="AA27" i="24"/>
  <c r="AA28" i="24"/>
  <c r="AA29" i="24"/>
  <c r="AA30" i="24"/>
  <c r="AA31" i="24"/>
  <c r="AA32" i="24"/>
  <c r="AA33" i="24"/>
  <c r="AA34" i="24"/>
  <c r="AA35" i="24"/>
  <c r="AA36" i="24"/>
  <c r="AA37" i="24"/>
  <c r="AA38" i="24"/>
  <c r="AA39" i="24"/>
  <c r="AA40" i="24"/>
  <c r="AB40" i="24" s="1"/>
  <c r="AA41" i="24"/>
  <c r="AA42" i="24"/>
  <c r="AA43" i="24"/>
  <c r="AA44" i="24"/>
  <c r="AA45" i="24"/>
  <c r="AA46" i="24"/>
  <c r="AB46" i="24" s="1"/>
  <c r="AA47" i="24"/>
  <c r="AA48" i="24"/>
  <c r="AA49" i="24"/>
  <c r="AA50" i="24"/>
  <c r="AA51" i="24"/>
  <c r="AA52" i="24"/>
  <c r="AA53" i="24"/>
  <c r="AA54" i="24"/>
  <c r="AA55" i="24"/>
  <c r="AA56" i="24"/>
  <c r="AC10" i="24"/>
  <c r="AC11" i="24"/>
  <c r="AC12" i="24"/>
  <c r="AC13" i="24"/>
  <c r="AC14" i="24"/>
  <c r="AC15" i="24"/>
  <c r="AC16" i="24"/>
  <c r="AC17" i="24"/>
  <c r="AC18" i="24"/>
  <c r="AC19" i="24"/>
  <c r="AC20" i="24"/>
  <c r="AC21" i="24"/>
  <c r="AC22" i="24"/>
  <c r="AC23" i="24"/>
  <c r="AC24" i="24"/>
  <c r="AC25" i="24"/>
  <c r="AC26" i="24"/>
  <c r="AC27" i="24"/>
  <c r="AC28" i="24"/>
  <c r="AC29" i="24"/>
  <c r="AC30" i="24"/>
  <c r="AC31" i="24"/>
  <c r="AC32" i="24"/>
  <c r="AC33" i="24"/>
  <c r="AC34" i="24"/>
  <c r="AC35" i="24"/>
  <c r="AC36" i="24"/>
  <c r="AC37" i="24"/>
  <c r="AC38" i="24"/>
  <c r="AC39" i="24"/>
  <c r="AC40" i="24"/>
  <c r="AC41" i="24"/>
  <c r="AC42" i="24"/>
  <c r="AC43" i="24"/>
  <c r="AC44" i="24"/>
  <c r="AC45" i="24"/>
  <c r="AC46" i="24"/>
  <c r="AC47" i="24"/>
  <c r="AC48" i="24"/>
  <c r="AC49" i="24"/>
  <c r="AC50" i="24"/>
  <c r="AC51" i="24"/>
  <c r="AC52" i="24"/>
  <c r="AC53" i="24"/>
  <c r="AC54" i="24"/>
  <c r="AC55" i="24"/>
  <c r="AC56" i="24"/>
  <c r="AD10" i="24"/>
  <c r="AD11" i="24"/>
  <c r="AD12" i="24"/>
  <c r="AD13" i="24"/>
  <c r="AD14" i="24"/>
  <c r="AD15" i="24"/>
  <c r="AD16" i="24"/>
  <c r="AD17" i="24"/>
  <c r="AD18" i="24"/>
  <c r="AD19" i="24"/>
  <c r="AD20" i="24"/>
  <c r="AD21" i="24"/>
  <c r="AD22" i="24"/>
  <c r="AD23" i="24"/>
  <c r="AD24" i="24"/>
  <c r="AD25" i="24"/>
  <c r="AD26" i="24"/>
  <c r="AD27" i="24"/>
  <c r="AD28" i="24"/>
  <c r="AD29" i="24"/>
  <c r="AD30" i="24"/>
  <c r="AD31" i="24"/>
  <c r="AD32" i="24"/>
  <c r="AD33" i="24"/>
  <c r="AD34" i="24"/>
  <c r="AE34" i="24" s="1"/>
  <c r="AD35" i="24"/>
  <c r="AD36" i="24"/>
  <c r="AD37" i="24"/>
  <c r="AD38" i="24"/>
  <c r="AD39" i="24"/>
  <c r="AD40" i="24"/>
  <c r="AD41" i="24"/>
  <c r="AD42" i="24"/>
  <c r="AD43" i="24"/>
  <c r="AD44" i="24"/>
  <c r="AD45" i="24"/>
  <c r="AD46" i="24"/>
  <c r="AD47" i="24"/>
  <c r="AD48" i="24"/>
  <c r="AD49" i="24"/>
  <c r="AD50" i="24"/>
  <c r="AD51" i="24"/>
  <c r="AD52" i="24"/>
  <c r="AD53" i="24"/>
  <c r="AD54" i="24"/>
  <c r="AD55" i="24"/>
  <c r="AD56" i="24"/>
  <c r="J23" i="24"/>
  <c r="P24" i="24"/>
  <c r="M25" i="24"/>
  <c r="P28" i="24"/>
  <c r="S30" i="24"/>
  <c r="AB32" i="24"/>
  <c r="V33" i="24"/>
  <c r="P34" i="24"/>
  <c r="P36" i="24"/>
  <c r="G37" i="24"/>
  <c r="J38" i="24"/>
  <c r="G39" i="24"/>
  <c r="G41" i="24"/>
  <c r="AB42" i="24"/>
  <c r="G43" i="24"/>
  <c r="V44" i="24"/>
  <c r="G45" i="24"/>
  <c r="M45" i="24"/>
  <c r="M46" i="24"/>
  <c r="G47" i="24"/>
  <c r="M48" i="24"/>
  <c r="AB48" i="24"/>
  <c r="V49" i="24"/>
  <c r="G51" i="24"/>
  <c r="V52" i="24"/>
  <c r="M53" i="24"/>
  <c r="M54" i="24"/>
  <c r="G55" i="24"/>
  <c r="AB56" i="24"/>
  <c r="M2" i="20"/>
  <c r="Y2" i="20"/>
  <c r="A9" i="20"/>
  <c r="B9" i="20"/>
  <c r="C9" i="20"/>
  <c r="D9" i="20"/>
  <c r="E9" i="20"/>
  <c r="F9" i="20"/>
  <c r="G9" i="20"/>
  <c r="H9" i="20"/>
  <c r="I9" i="20"/>
  <c r="J9" i="20"/>
  <c r="K9" i="20"/>
  <c r="L9" i="20"/>
  <c r="M9" i="20"/>
  <c r="N9" i="20"/>
  <c r="O9" i="20"/>
  <c r="P9" i="20"/>
  <c r="Q9" i="20"/>
  <c r="R9" i="20"/>
  <c r="S9" i="20"/>
  <c r="T9" i="20"/>
  <c r="U9" i="20"/>
  <c r="V9" i="20"/>
  <c r="W9" i="20"/>
  <c r="X9" i="20"/>
  <c r="Y9" i="20"/>
  <c r="B10" i="20"/>
  <c r="C10" i="20"/>
  <c r="D10" i="20"/>
  <c r="E10" i="20"/>
  <c r="F10" i="20"/>
  <c r="G10" i="20"/>
  <c r="H10" i="20"/>
  <c r="I10" i="20"/>
  <c r="J10" i="20"/>
  <c r="K10" i="20"/>
  <c r="L10" i="20"/>
  <c r="M10" i="20"/>
  <c r="N10" i="20"/>
  <c r="O10" i="20"/>
  <c r="P10" i="20"/>
  <c r="Q10" i="20"/>
  <c r="R10" i="20"/>
  <c r="S10" i="20"/>
  <c r="T10" i="20"/>
  <c r="U10" i="20"/>
  <c r="V10" i="20"/>
  <c r="W10" i="20"/>
  <c r="X10" i="20"/>
  <c r="Y10" i="20"/>
  <c r="B11" i="20"/>
  <c r="C11" i="20"/>
  <c r="D11" i="20"/>
  <c r="E11" i="20"/>
  <c r="F11" i="20"/>
  <c r="G11" i="20"/>
  <c r="H11" i="20"/>
  <c r="I11" i="20"/>
  <c r="J11" i="20"/>
  <c r="K11" i="20"/>
  <c r="L11" i="20"/>
  <c r="M11" i="20"/>
  <c r="N11" i="20"/>
  <c r="O11" i="20"/>
  <c r="P11" i="20"/>
  <c r="Q11" i="20"/>
  <c r="R11" i="20"/>
  <c r="S11" i="20"/>
  <c r="T11" i="20"/>
  <c r="U11" i="20"/>
  <c r="V11" i="20"/>
  <c r="W11" i="20"/>
  <c r="X11" i="20"/>
  <c r="Y11" i="20"/>
  <c r="B12" i="20"/>
  <c r="C12" i="20"/>
  <c r="D12" i="20"/>
  <c r="E12" i="20"/>
  <c r="F12" i="20"/>
  <c r="G12" i="20"/>
  <c r="H12" i="20"/>
  <c r="I12" i="20"/>
  <c r="J12" i="20"/>
  <c r="K12" i="20"/>
  <c r="L12" i="20"/>
  <c r="M12" i="20"/>
  <c r="N12" i="20"/>
  <c r="O12" i="20"/>
  <c r="P12" i="20"/>
  <c r="Q12" i="20"/>
  <c r="R12" i="20"/>
  <c r="S12" i="20"/>
  <c r="T12" i="20"/>
  <c r="U12" i="20"/>
  <c r="V12" i="20"/>
  <c r="W12" i="20"/>
  <c r="X12" i="20"/>
  <c r="Y12" i="20"/>
  <c r="B13" i="20"/>
  <c r="C13" i="20"/>
  <c r="D13" i="20"/>
  <c r="E13" i="20"/>
  <c r="F13" i="20"/>
  <c r="G13" i="20"/>
  <c r="H13" i="20"/>
  <c r="I13" i="20"/>
  <c r="J13" i="20"/>
  <c r="K13" i="20"/>
  <c r="L13" i="20"/>
  <c r="M13" i="20"/>
  <c r="N13" i="20"/>
  <c r="O13" i="20"/>
  <c r="P13" i="20"/>
  <c r="Q13" i="20"/>
  <c r="R13" i="20"/>
  <c r="S13" i="20"/>
  <c r="T13" i="20"/>
  <c r="U13" i="20"/>
  <c r="V13" i="20"/>
  <c r="W13" i="20"/>
  <c r="X13" i="20"/>
  <c r="Y13" i="20"/>
  <c r="B14" i="20"/>
  <c r="C14" i="20"/>
  <c r="D14" i="20"/>
  <c r="E14" i="20"/>
  <c r="F14" i="20"/>
  <c r="G14" i="20"/>
  <c r="H14" i="20"/>
  <c r="I14" i="20"/>
  <c r="J14" i="20"/>
  <c r="K14" i="20"/>
  <c r="L14" i="20"/>
  <c r="M14" i="20"/>
  <c r="N14" i="20"/>
  <c r="O14" i="20"/>
  <c r="P14" i="20"/>
  <c r="Q14" i="20"/>
  <c r="R14" i="20"/>
  <c r="S14" i="20"/>
  <c r="T14" i="20"/>
  <c r="U14" i="20"/>
  <c r="V14" i="20"/>
  <c r="W14" i="20"/>
  <c r="X14" i="20"/>
  <c r="Y14" i="20"/>
  <c r="B15" i="20"/>
  <c r="C15" i="20"/>
  <c r="D15" i="20"/>
  <c r="E15" i="20"/>
  <c r="F15" i="20"/>
  <c r="G15" i="20"/>
  <c r="H15" i="20"/>
  <c r="I15" i="20"/>
  <c r="J15" i="20"/>
  <c r="K15" i="20"/>
  <c r="L15" i="20"/>
  <c r="M15" i="20"/>
  <c r="N15" i="20"/>
  <c r="O15" i="20"/>
  <c r="P15" i="20"/>
  <c r="Q15" i="20"/>
  <c r="R15" i="20"/>
  <c r="S15" i="20"/>
  <c r="T15" i="20"/>
  <c r="U15" i="20"/>
  <c r="V15" i="20"/>
  <c r="W15" i="20"/>
  <c r="X15" i="20"/>
  <c r="Y15" i="20"/>
  <c r="B16" i="20"/>
  <c r="C16" i="20"/>
  <c r="D16" i="20"/>
  <c r="E16" i="20"/>
  <c r="F16" i="20"/>
  <c r="G16" i="20"/>
  <c r="H16" i="20"/>
  <c r="I16" i="20"/>
  <c r="J16" i="20"/>
  <c r="K16" i="20"/>
  <c r="L16" i="20"/>
  <c r="M16" i="20"/>
  <c r="N16" i="20"/>
  <c r="O16" i="20"/>
  <c r="P16" i="20"/>
  <c r="Q16" i="20"/>
  <c r="R16" i="20"/>
  <c r="S16" i="20"/>
  <c r="T16" i="20"/>
  <c r="U16" i="20"/>
  <c r="V16" i="20"/>
  <c r="W16" i="20"/>
  <c r="X16" i="20"/>
  <c r="Y16" i="20"/>
  <c r="B17" i="20"/>
  <c r="C17" i="20"/>
  <c r="D17" i="20"/>
  <c r="E17" i="20"/>
  <c r="F17" i="20"/>
  <c r="G17" i="20"/>
  <c r="H17" i="20"/>
  <c r="I17" i="20"/>
  <c r="J17" i="20"/>
  <c r="K17" i="20"/>
  <c r="L17" i="20"/>
  <c r="M17" i="20"/>
  <c r="N17" i="20"/>
  <c r="O17" i="20"/>
  <c r="P17" i="20"/>
  <c r="Q17" i="20"/>
  <c r="R17" i="20"/>
  <c r="S17" i="20"/>
  <c r="T17" i="20"/>
  <c r="U17" i="20"/>
  <c r="V17" i="20"/>
  <c r="W17" i="20"/>
  <c r="X17" i="20"/>
  <c r="Y17" i="20"/>
  <c r="B18" i="20"/>
  <c r="C18" i="20"/>
  <c r="D18" i="20"/>
  <c r="E18" i="20"/>
  <c r="F18" i="20"/>
  <c r="G18" i="20"/>
  <c r="H18" i="20"/>
  <c r="I18" i="20"/>
  <c r="J18" i="20"/>
  <c r="K18" i="20"/>
  <c r="L18" i="20"/>
  <c r="M18" i="20"/>
  <c r="N18" i="20"/>
  <c r="O18" i="20"/>
  <c r="P18" i="20"/>
  <c r="Q18" i="20"/>
  <c r="R18" i="20"/>
  <c r="S18" i="20"/>
  <c r="T18" i="20"/>
  <c r="U18" i="20"/>
  <c r="V18" i="20"/>
  <c r="W18" i="20"/>
  <c r="X18" i="20"/>
  <c r="Y18" i="20"/>
  <c r="B19" i="20"/>
  <c r="C19" i="20"/>
  <c r="D19" i="20"/>
  <c r="E19" i="20"/>
  <c r="F19" i="20"/>
  <c r="G19" i="20"/>
  <c r="H19" i="20"/>
  <c r="I19" i="20"/>
  <c r="J19" i="20"/>
  <c r="K19" i="20"/>
  <c r="L19" i="20"/>
  <c r="M19" i="20"/>
  <c r="N19" i="20"/>
  <c r="O19" i="20"/>
  <c r="P19" i="20"/>
  <c r="Q19" i="20"/>
  <c r="R19" i="20"/>
  <c r="S19" i="20"/>
  <c r="T19" i="20"/>
  <c r="U19" i="20"/>
  <c r="V19" i="20"/>
  <c r="W19" i="20"/>
  <c r="X19" i="20"/>
  <c r="Y19" i="20"/>
  <c r="B20" i="20"/>
  <c r="C20" i="20"/>
  <c r="D20" i="20"/>
  <c r="E20" i="20"/>
  <c r="F20" i="20"/>
  <c r="G20" i="20"/>
  <c r="H20" i="20"/>
  <c r="I20" i="20"/>
  <c r="J20" i="20"/>
  <c r="K20" i="20"/>
  <c r="L20" i="20"/>
  <c r="M20" i="20"/>
  <c r="N20" i="20"/>
  <c r="O20" i="20"/>
  <c r="P20" i="20"/>
  <c r="Q20" i="20"/>
  <c r="R20" i="20"/>
  <c r="S20" i="20"/>
  <c r="T20" i="20"/>
  <c r="U20" i="20"/>
  <c r="V20" i="20"/>
  <c r="W20" i="20"/>
  <c r="X20" i="20"/>
  <c r="Y20" i="20"/>
  <c r="B21" i="20"/>
  <c r="C21" i="20"/>
  <c r="D21" i="20"/>
  <c r="E21" i="20"/>
  <c r="F21" i="20"/>
  <c r="G21" i="20"/>
  <c r="H21" i="20"/>
  <c r="I21" i="20"/>
  <c r="J21" i="20"/>
  <c r="K21" i="20"/>
  <c r="L21" i="20"/>
  <c r="M21" i="20"/>
  <c r="N21" i="20"/>
  <c r="O21" i="20"/>
  <c r="P21" i="20"/>
  <c r="Q21" i="20"/>
  <c r="R21" i="20"/>
  <c r="S21" i="20"/>
  <c r="T21" i="20"/>
  <c r="U21" i="20"/>
  <c r="V21" i="20"/>
  <c r="W21" i="20"/>
  <c r="X21" i="20"/>
  <c r="Y21" i="20"/>
  <c r="B22" i="20"/>
  <c r="C22" i="20"/>
  <c r="D22" i="20"/>
  <c r="E22" i="20"/>
  <c r="F22" i="20"/>
  <c r="G22" i="20"/>
  <c r="H22" i="20"/>
  <c r="I22" i="20"/>
  <c r="J22" i="20"/>
  <c r="K22" i="20"/>
  <c r="L22" i="20"/>
  <c r="M22" i="20"/>
  <c r="N22" i="20"/>
  <c r="O22" i="20"/>
  <c r="P22" i="20"/>
  <c r="Q22" i="20"/>
  <c r="R22" i="20"/>
  <c r="S22" i="20"/>
  <c r="T22" i="20"/>
  <c r="U22" i="20"/>
  <c r="V22" i="20"/>
  <c r="W22" i="20"/>
  <c r="X22" i="20"/>
  <c r="Y22" i="20"/>
  <c r="B23" i="20"/>
  <c r="C23" i="20"/>
  <c r="D23" i="20"/>
  <c r="E23" i="20"/>
  <c r="F23" i="20"/>
  <c r="G23" i="20"/>
  <c r="H23" i="20"/>
  <c r="I23" i="20"/>
  <c r="J23" i="20"/>
  <c r="K23" i="20"/>
  <c r="L23" i="20"/>
  <c r="M23" i="20"/>
  <c r="N23" i="20"/>
  <c r="O23" i="20"/>
  <c r="P23" i="20"/>
  <c r="Q23" i="20"/>
  <c r="R23" i="20"/>
  <c r="S23" i="20"/>
  <c r="T23" i="20"/>
  <c r="U23" i="20"/>
  <c r="V23" i="20"/>
  <c r="W23" i="20"/>
  <c r="X23" i="20"/>
  <c r="Y23" i="20"/>
  <c r="B24" i="20"/>
  <c r="C24" i="20"/>
  <c r="D24" i="20"/>
  <c r="E24" i="20"/>
  <c r="F24" i="20"/>
  <c r="G24" i="20"/>
  <c r="H24" i="20"/>
  <c r="I24" i="20"/>
  <c r="J24" i="20"/>
  <c r="K24" i="20"/>
  <c r="L24" i="20"/>
  <c r="M24" i="20"/>
  <c r="N24" i="20"/>
  <c r="O24" i="20"/>
  <c r="P24" i="20"/>
  <c r="Q24" i="20"/>
  <c r="R24" i="20"/>
  <c r="S24" i="20"/>
  <c r="T24" i="20"/>
  <c r="U24" i="20"/>
  <c r="V24" i="20"/>
  <c r="W24" i="20"/>
  <c r="X24" i="20"/>
  <c r="Y24" i="20"/>
  <c r="B25" i="20"/>
  <c r="C25" i="20"/>
  <c r="D25" i="20"/>
  <c r="E25" i="20"/>
  <c r="F25" i="20"/>
  <c r="G25" i="20"/>
  <c r="H25" i="20"/>
  <c r="I25" i="20"/>
  <c r="J25" i="20"/>
  <c r="K25" i="20"/>
  <c r="L25" i="20"/>
  <c r="M25" i="20"/>
  <c r="N25" i="20"/>
  <c r="O25" i="20"/>
  <c r="P25" i="20"/>
  <c r="Q25" i="20"/>
  <c r="R25" i="20"/>
  <c r="S25" i="20"/>
  <c r="T25" i="20"/>
  <c r="U25" i="20"/>
  <c r="V25" i="20"/>
  <c r="W25" i="20"/>
  <c r="X25" i="20"/>
  <c r="Y25" i="20"/>
  <c r="B26" i="20"/>
  <c r="C26" i="20"/>
  <c r="D26" i="20"/>
  <c r="E26" i="20"/>
  <c r="F26" i="20"/>
  <c r="G26" i="20"/>
  <c r="H26" i="20"/>
  <c r="I26" i="20"/>
  <c r="J26" i="20"/>
  <c r="K26" i="20"/>
  <c r="L26" i="20"/>
  <c r="M26" i="20"/>
  <c r="N26" i="20"/>
  <c r="O26" i="20"/>
  <c r="P26" i="20"/>
  <c r="Q26" i="20"/>
  <c r="R26" i="20"/>
  <c r="S26" i="20"/>
  <c r="T26" i="20"/>
  <c r="U26" i="20"/>
  <c r="V26" i="20"/>
  <c r="W26" i="20"/>
  <c r="X26" i="20"/>
  <c r="Y26" i="20"/>
  <c r="B27" i="20"/>
  <c r="C27" i="20"/>
  <c r="D27" i="20"/>
  <c r="E27" i="20"/>
  <c r="F27" i="20"/>
  <c r="G27" i="20"/>
  <c r="H27" i="20"/>
  <c r="I27" i="20"/>
  <c r="J27" i="20"/>
  <c r="K27" i="20"/>
  <c r="L27" i="20"/>
  <c r="M27" i="20"/>
  <c r="N27" i="20"/>
  <c r="O27" i="20"/>
  <c r="P27" i="20"/>
  <c r="Q27" i="20"/>
  <c r="R27" i="20"/>
  <c r="S27" i="20"/>
  <c r="T27" i="20"/>
  <c r="U27" i="20"/>
  <c r="V27" i="20"/>
  <c r="W27" i="20"/>
  <c r="X27" i="20"/>
  <c r="Y27" i="20"/>
  <c r="B28" i="20"/>
  <c r="C28" i="20"/>
  <c r="D28" i="20"/>
  <c r="E28" i="20"/>
  <c r="F28" i="20"/>
  <c r="G28" i="20"/>
  <c r="H28" i="20"/>
  <c r="I28" i="20"/>
  <c r="J28" i="20"/>
  <c r="K28" i="20"/>
  <c r="L28" i="20"/>
  <c r="M28" i="20"/>
  <c r="N28" i="20"/>
  <c r="O28" i="20"/>
  <c r="P28" i="20"/>
  <c r="Q28" i="20"/>
  <c r="R28" i="20"/>
  <c r="S28" i="20"/>
  <c r="T28" i="20"/>
  <c r="U28" i="20"/>
  <c r="V28" i="20"/>
  <c r="W28" i="20"/>
  <c r="X28" i="20"/>
  <c r="Y28" i="20"/>
  <c r="B29" i="20"/>
  <c r="C29" i="20"/>
  <c r="D29" i="20"/>
  <c r="E29" i="20"/>
  <c r="F29" i="20"/>
  <c r="G29" i="20"/>
  <c r="H29" i="20"/>
  <c r="I29" i="20"/>
  <c r="J29" i="20"/>
  <c r="K29" i="20"/>
  <c r="L29" i="20"/>
  <c r="M29" i="20"/>
  <c r="N29" i="20"/>
  <c r="O29" i="20"/>
  <c r="P29" i="20"/>
  <c r="Q29" i="20"/>
  <c r="R29" i="20"/>
  <c r="S29" i="20"/>
  <c r="T29" i="20"/>
  <c r="U29" i="20"/>
  <c r="V29" i="20"/>
  <c r="W29" i="20"/>
  <c r="X29" i="20"/>
  <c r="Y29" i="20"/>
  <c r="B30" i="20"/>
  <c r="C30" i="20"/>
  <c r="D30" i="20"/>
  <c r="E30" i="20"/>
  <c r="F30" i="20"/>
  <c r="G30" i="20"/>
  <c r="H30" i="20"/>
  <c r="I30" i="20"/>
  <c r="J30" i="20"/>
  <c r="K30" i="20"/>
  <c r="L30" i="20"/>
  <c r="M30" i="20"/>
  <c r="N30" i="20"/>
  <c r="O30" i="20"/>
  <c r="P30" i="20"/>
  <c r="Q30" i="20"/>
  <c r="R30" i="20"/>
  <c r="S30" i="20"/>
  <c r="T30" i="20"/>
  <c r="U30" i="20"/>
  <c r="V30" i="20"/>
  <c r="W30" i="20"/>
  <c r="X30" i="20"/>
  <c r="Y30" i="20"/>
  <c r="B31" i="20"/>
  <c r="C31" i="20"/>
  <c r="D31" i="20"/>
  <c r="E31" i="20"/>
  <c r="F31" i="20"/>
  <c r="G31" i="20"/>
  <c r="H31" i="20"/>
  <c r="I31" i="20"/>
  <c r="J31" i="20"/>
  <c r="K31" i="20"/>
  <c r="L31" i="20"/>
  <c r="M31" i="20"/>
  <c r="N31" i="20"/>
  <c r="O31" i="20"/>
  <c r="P31" i="20"/>
  <c r="Q31" i="20"/>
  <c r="R31" i="20"/>
  <c r="S31" i="20"/>
  <c r="T31" i="20"/>
  <c r="U31" i="20"/>
  <c r="V31" i="20"/>
  <c r="W31" i="20"/>
  <c r="X31" i="20"/>
  <c r="Y31" i="20"/>
  <c r="B32" i="20"/>
  <c r="C32" i="20"/>
  <c r="D32" i="20"/>
  <c r="E32" i="20"/>
  <c r="F32" i="20"/>
  <c r="G32" i="20"/>
  <c r="H32" i="20"/>
  <c r="I32" i="20"/>
  <c r="J32" i="20"/>
  <c r="K32" i="20"/>
  <c r="L32" i="20"/>
  <c r="M32" i="20"/>
  <c r="N32" i="20"/>
  <c r="O32" i="20"/>
  <c r="P32" i="20"/>
  <c r="Q32" i="20"/>
  <c r="R32" i="20"/>
  <c r="S32" i="20"/>
  <c r="T32" i="20"/>
  <c r="U32" i="20"/>
  <c r="V32" i="20"/>
  <c r="W32" i="20"/>
  <c r="X32" i="20"/>
  <c r="Y32" i="20"/>
  <c r="B33" i="20"/>
  <c r="C33" i="20"/>
  <c r="D33" i="20"/>
  <c r="E33" i="20"/>
  <c r="F33" i="20"/>
  <c r="G33" i="20"/>
  <c r="H33" i="20"/>
  <c r="I33" i="20"/>
  <c r="J33" i="20"/>
  <c r="K33" i="20"/>
  <c r="L33" i="20"/>
  <c r="M33" i="20"/>
  <c r="N33" i="20"/>
  <c r="O33" i="20"/>
  <c r="P33" i="20"/>
  <c r="Q33" i="20"/>
  <c r="R33" i="20"/>
  <c r="S33" i="20"/>
  <c r="T33" i="20"/>
  <c r="U33" i="20"/>
  <c r="V33" i="20"/>
  <c r="W33" i="20"/>
  <c r="X33" i="20"/>
  <c r="Y33" i="20"/>
  <c r="B34" i="20"/>
  <c r="C34" i="20"/>
  <c r="D34" i="20"/>
  <c r="E34" i="20"/>
  <c r="F34" i="20"/>
  <c r="G34" i="20"/>
  <c r="H34" i="20"/>
  <c r="I34" i="20"/>
  <c r="J34" i="20"/>
  <c r="K34" i="20"/>
  <c r="L34" i="20"/>
  <c r="M34" i="20"/>
  <c r="N34" i="20"/>
  <c r="O34" i="20"/>
  <c r="P34" i="20"/>
  <c r="Q34" i="20"/>
  <c r="R34" i="20"/>
  <c r="S34" i="20"/>
  <c r="T34" i="20"/>
  <c r="U34" i="20"/>
  <c r="V34" i="20"/>
  <c r="W34" i="20"/>
  <c r="X34" i="20"/>
  <c r="Y34" i="20"/>
  <c r="B35" i="20"/>
  <c r="C35" i="20"/>
  <c r="D35" i="20"/>
  <c r="E35" i="20"/>
  <c r="F35" i="20"/>
  <c r="G35" i="20"/>
  <c r="H35" i="20"/>
  <c r="I35" i="20"/>
  <c r="J35" i="20"/>
  <c r="K35" i="20"/>
  <c r="L35" i="20"/>
  <c r="M35" i="20"/>
  <c r="N35" i="20"/>
  <c r="O35" i="20"/>
  <c r="P35" i="20"/>
  <c r="Q35" i="20"/>
  <c r="R35" i="20"/>
  <c r="S35" i="20"/>
  <c r="T35" i="20"/>
  <c r="U35" i="20"/>
  <c r="V35" i="20"/>
  <c r="W35" i="20"/>
  <c r="X35" i="20"/>
  <c r="Y35" i="20"/>
  <c r="B36" i="20"/>
  <c r="C36" i="20"/>
  <c r="D36" i="20"/>
  <c r="E36" i="20"/>
  <c r="F36" i="20"/>
  <c r="G36" i="20"/>
  <c r="H36" i="20"/>
  <c r="I36" i="20"/>
  <c r="J36" i="20"/>
  <c r="K36" i="20"/>
  <c r="L36" i="20"/>
  <c r="M36" i="20"/>
  <c r="N36" i="20"/>
  <c r="O36" i="20"/>
  <c r="P36" i="20"/>
  <c r="Q36" i="20"/>
  <c r="R36" i="20"/>
  <c r="S36" i="20"/>
  <c r="T36" i="20"/>
  <c r="U36" i="20"/>
  <c r="V36" i="20"/>
  <c r="W36" i="20"/>
  <c r="X36" i="20"/>
  <c r="Y36" i="20"/>
  <c r="B37" i="20"/>
  <c r="C37" i="20"/>
  <c r="D37" i="20"/>
  <c r="E37" i="20"/>
  <c r="F37" i="20"/>
  <c r="G37" i="20"/>
  <c r="H37" i="20"/>
  <c r="I37" i="20"/>
  <c r="J37" i="20"/>
  <c r="K37" i="20"/>
  <c r="L37" i="20"/>
  <c r="M37" i="20"/>
  <c r="N37" i="20"/>
  <c r="O37" i="20"/>
  <c r="P37" i="20"/>
  <c r="Q37" i="20"/>
  <c r="R37" i="20"/>
  <c r="S37" i="20"/>
  <c r="T37" i="20"/>
  <c r="U37" i="20"/>
  <c r="V37" i="20"/>
  <c r="W37" i="20"/>
  <c r="X37" i="20"/>
  <c r="Y37" i="20"/>
  <c r="B38" i="20"/>
  <c r="C38" i="20"/>
  <c r="D38" i="20"/>
  <c r="E38" i="20"/>
  <c r="F38" i="20"/>
  <c r="G38" i="20"/>
  <c r="H38" i="20"/>
  <c r="I38" i="20"/>
  <c r="J38" i="20"/>
  <c r="K38" i="20"/>
  <c r="L38" i="20"/>
  <c r="M38" i="20"/>
  <c r="N38" i="20"/>
  <c r="O38" i="20"/>
  <c r="P38" i="20"/>
  <c r="Q38" i="20"/>
  <c r="R38" i="20"/>
  <c r="S38" i="20"/>
  <c r="T38" i="20"/>
  <c r="U38" i="20"/>
  <c r="V38" i="20"/>
  <c r="W38" i="20"/>
  <c r="X38" i="20"/>
  <c r="Y38" i="20"/>
  <c r="B39" i="20"/>
  <c r="C39" i="20"/>
  <c r="D39" i="20"/>
  <c r="E39" i="20"/>
  <c r="F39" i="20"/>
  <c r="G39" i="20"/>
  <c r="H39" i="20"/>
  <c r="I39" i="20"/>
  <c r="J39" i="20"/>
  <c r="K39" i="20"/>
  <c r="L39" i="20"/>
  <c r="M39" i="20"/>
  <c r="N39" i="20"/>
  <c r="O39" i="20"/>
  <c r="P39" i="20"/>
  <c r="Q39" i="20"/>
  <c r="R39" i="20"/>
  <c r="S39" i="20"/>
  <c r="T39" i="20"/>
  <c r="U39" i="20"/>
  <c r="V39" i="20"/>
  <c r="W39" i="20"/>
  <c r="X39" i="20"/>
  <c r="Y39" i="20"/>
  <c r="B40" i="20"/>
  <c r="C40" i="20"/>
  <c r="D40" i="20"/>
  <c r="E40" i="20"/>
  <c r="F40" i="20"/>
  <c r="G40" i="20"/>
  <c r="H40" i="20"/>
  <c r="I40" i="20"/>
  <c r="J40" i="20"/>
  <c r="K40" i="20"/>
  <c r="L40" i="20"/>
  <c r="M40" i="20"/>
  <c r="N40" i="20"/>
  <c r="O40" i="20"/>
  <c r="P40" i="20"/>
  <c r="Q40" i="20"/>
  <c r="R40" i="20"/>
  <c r="S40" i="20"/>
  <c r="T40" i="20"/>
  <c r="U40" i="20"/>
  <c r="V40" i="20"/>
  <c r="W40" i="20"/>
  <c r="X40" i="20"/>
  <c r="Y40" i="20"/>
  <c r="B41" i="20"/>
  <c r="C41" i="20"/>
  <c r="D41" i="20"/>
  <c r="E41" i="20"/>
  <c r="F41" i="20"/>
  <c r="G41" i="20"/>
  <c r="H41" i="20"/>
  <c r="I41" i="20"/>
  <c r="J41" i="20"/>
  <c r="K41" i="20"/>
  <c r="L41" i="20"/>
  <c r="M41" i="20"/>
  <c r="N41" i="20"/>
  <c r="O41" i="20"/>
  <c r="P41" i="20"/>
  <c r="Q41" i="20"/>
  <c r="R41" i="20"/>
  <c r="S41" i="20"/>
  <c r="T41" i="20"/>
  <c r="U41" i="20"/>
  <c r="V41" i="20"/>
  <c r="W41" i="20"/>
  <c r="X41" i="20"/>
  <c r="Y41" i="20"/>
  <c r="B42" i="20"/>
  <c r="C42" i="20"/>
  <c r="D42" i="20"/>
  <c r="E42" i="20"/>
  <c r="F42" i="20"/>
  <c r="G42" i="20"/>
  <c r="H42" i="20"/>
  <c r="I42" i="20"/>
  <c r="J42" i="20"/>
  <c r="K42" i="20"/>
  <c r="L42" i="20"/>
  <c r="M42" i="20"/>
  <c r="N42" i="20"/>
  <c r="O42" i="20"/>
  <c r="P42" i="20"/>
  <c r="Q42" i="20"/>
  <c r="R42" i="20"/>
  <c r="S42" i="20"/>
  <c r="T42" i="20"/>
  <c r="U42" i="20"/>
  <c r="V42" i="20"/>
  <c r="W42" i="20"/>
  <c r="X42" i="20"/>
  <c r="Y42" i="20"/>
  <c r="B43" i="20"/>
  <c r="C43" i="20"/>
  <c r="D43" i="20"/>
  <c r="E43" i="20"/>
  <c r="F43" i="20"/>
  <c r="G43" i="20"/>
  <c r="H43" i="20"/>
  <c r="I43" i="20"/>
  <c r="J43" i="20"/>
  <c r="K43" i="20"/>
  <c r="L43" i="20"/>
  <c r="M43" i="20"/>
  <c r="N43" i="20"/>
  <c r="O43" i="20"/>
  <c r="P43" i="20"/>
  <c r="Q43" i="20"/>
  <c r="R43" i="20"/>
  <c r="S43" i="20"/>
  <c r="T43" i="20"/>
  <c r="U43" i="20"/>
  <c r="V43" i="20"/>
  <c r="W43" i="20"/>
  <c r="X43" i="20"/>
  <c r="Y43" i="20"/>
  <c r="B44" i="20"/>
  <c r="C44" i="20"/>
  <c r="D44" i="20"/>
  <c r="E44" i="20"/>
  <c r="F44" i="20"/>
  <c r="G44" i="20"/>
  <c r="H44" i="20"/>
  <c r="I44" i="20"/>
  <c r="J44" i="20"/>
  <c r="K44" i="20"/>
  <c r="L44" i="20"/>
  <c r="M44" i="20"/>
  <c r="N44" i="20"/>
  <c r="O44" i="20"/>
  <c r="P44" i="20"/>
  <c r="Q44" i="20"/>
  <c r="R44" i="20"/>
  <c r="S44" i="20"/>
  <c r="T44" i="20"/>
  <c r="U44" i="20"/>
  <c r="V44" i="20"/>
  <c r="W44" i="20"/>
  <c r="X44" i="20"/>
  <c r="Y44" i="20"/>
  <c r="B45" i="20"/>
  <c r="C45" i="20"/>
  <c r="D45" i="20"/>
  <c r="E45" i="20"/>
  <c r="F45" i="20"/>
  <c r="G45" i="20"/>
  <c r="H45" i="20"/>
  <c r="I45" i="20"/>
  <c r="J45" i="20"/>
  <c r="K45" i="20"/>
  <c r="L45" i="20"/>
  <c r="M45" i="20"/>
  <c r="N45" i="20"/>
  <c r="O45" i="20"/>
  <c r="P45" i="20"/>
  <c r="Q45" i="20"/>
  <c r="R45" i="20"/>
  <c r="S45" i="20"/>
  <c r="T45" i="20"/>
  <c r="U45" i="20"/>
  <c r="V45" i="20"/>
  <c r="W45" i="20"/>
  <c r="X45" i="20"/>
  <c r="Y45" i="20"/>
  <c r="B46" i="20"/>
  <c r="C46" i="20"/>
  <c r="D46" i="20"/>
  <c r="E46" i="20"/>
  <c r="F46" i="20"/>
  <c r="G46" i="20"/>
  <c r="H46" i="20"/>
  <c r="I46" i="20"/>
  <c r="J46" i="20"/>
  <c r="K46" i="20"/>
  <c r="L46" i="20"/>
  <c r="M46" i="20"/>
  <c r="N46" i="20"/>
  <c r="O46" i="20"/>
  <c r="P46" i="20"/>
  <c r="Q46" i="20"/>
  <c r="R46" i="20"/>
  <c r="S46" i="20"/>
  <c r="T46" i="20"/>
  <c r="U46" i="20"/>
  <c r="V46" i="20"/>
  <c r="W46" i="20"/>
  <c r="X46" i="20"/>
  <c r="Y46" i="20"/>
  <c r="B47" i="20"/>
  <c r="C47" i="20"/>
  <c r="D47" i="20"/>
  <c r="E47" i="20"/>
  <c r="F47" i="20"/>
  <c r="G47" i="20"/>
  <c r="H47" i="20"/>
  <c r="I47" i="20"/>
  <c r="J47" i="20"/>
  <c r="K47" i="20"/>
  <c r="L47" i="20"/>
  <c r="M47" i="20"/>
  <c r="N47" i="20"/>
  <c r="O47" i="20"/>
  <c r="P47" i="20"/>
  <c r="Q47" i="20"/>
  <c r="R47" i="20"/>
  <c r="S47" i="20"/>
  <c r="T47" i="20"/>
  <c r="U47" i="20"/>
  <c r="V47" i="20"/>
  <c r="W47" i="20"/>
  <c r="X47" i="20"/>
  <c r="Y47" i="20"/>
  <c r="B48" i="20"/>
  <c r="C48" i="20"/>
  <c r="D48" i="20"/>
  <c r="E48" i="20"/>
  <c r="F48" i="20"/>
  <c r="G48" i="20"/>
  <c r="H48" i="20"/>
  <c r="I48" i="20"/>
  <c r="J48" i="20"/>
  <c r="K48" i="20"/>
  <c r="L48" i="20"/>
  <c r="M48" i="20"/>
  <c r="N48" i="20"/>
  <c r="O48" i="20"/>
  <c r="P48" i="20"/>
  <c r="Q48" i="20"/>
  <c r="R48" i="20"/>
  <c r="S48" i="20"/>
  <c r="T48" i="20"/>
  <c r="U48" i="20"/>
  <c r="V48" i="20"/>
  <c r="W48" i="20"/>
  <c r="X48" i="20"/>
  <c r="Y48" i="20"/>
  <c r="B49" i="20"/>
  <c r="C49" i="20"/>
  <c r="D49" i="20"/>
  <c r="E49" i="20"/>
  <c r="F49" i="20"/>
  <c r="G49" i="20"/>
  <c r="H49" i="20"/>
  <c r="I49" i="20"/>
  <c r="J49" i="20"/>
  <c r="K49" i="20"/>
  <c r="L49" i="20"/>
  <c r="M49" i="20"/>
  <c r="N49" i="20"/>
  <c r="O49" i="20"/>
  <c r="P49" i="20"/>
  <c r="Q49" i="20"/>
  <c r="R49" i="20"/>
  <c r="S49" i="20"/>
  <c r="T49" i="20"/>
  <c r="U49" i="20"/>
  <c r="V49" i="20"/>
  <c r="W49" i="20"/>
  <c r="X49" i="20"/>
  <c r="Y49" i="20"/>
  <c r="B50" i="20"/>
  <c r="C50" i="20"/>
  <c r="D50" i="20"/>
  <c r="E50" i="20"/>
  <c r="F50" i="20"/>
  <c r="G50" i="20"/>
  <c r="H50" i="20"/>
  <c r="I50" i="20"/>
  <c r="J50" i="20"/>
  <c r="K50" i="20"/>
  <c r="L50" i="20"/>
  <c r="M50" i="20"/>
  <c r="N50" i="20"/>
  <c r="O50" i="20"/>
  <c r="P50" i="20"/>
  <c r="Q50" i="20"/>
  <c r="R50" i="20"/>
  <c r="S50" i="20"/>
  <c r="T50" i="20"/>
  <c r="U50" i="20"/>
  <c r="V50" i="20"/>
  <c r="W50" i="20"/>
  <c r="X50" i="20"/>
  <c r="Y50" i="20"/>
  <c r="B51" i="20"/>
  <c r="C51" i="20"/>
  <c r="D51" i="20"/>
  <c r="E51" i="20"/>
  <c r="F51" i="20"/>
  <c r="G51" i="20"/>
  <c r="H51" i="20"/>
  <c r="I51" i="20"/>
  <c r="J51" i="20"/>
  <c r="K51" i="20"/>
  <c r="L51" i="20"/>
  <c r="M51" i="20"/>
  <c r="N51" i="20"/>
  <c r="O51" i="20"/>
  <c r="P51" i="20"/>
  <c r="Q51" i="20"/>
  <c r="R51" i="20"/>
  <c r="S51" i="20"/>
  <c r="T51" i="20"/>
  <c r="U51" i="20"/>
  <c r="V51" i="20"/>
  <c r="W51" i="20"/>
  <c r="X51" i="20"/>
  <c r="Y51" i="20"/>
  <c r="B52" i="20"/>
  <c r="C52" i="20"/>
  <c r="D52" i="20"/>
  <c r="E52" i="20"/>
  <c r="F52" i="20"/>
  <c r="G52" i="20"/>
  <c r="H52" i="20"/>
  <c r="I52" i="20"/>
  <c r="J52" i="20"/>
  <c r="K52" i="20"/>
  <c r="L52" i="20"/>
  <c r="M52" i="20"/>
  <c r="N52" i="20"/>
  <c r="O52" i="20"/>
  <c r="P52" i="20"/>
  <c r="Q52" i="20"/>
  <c r="R52" i="20"/>
  <c r="S52" i="20"/>
  <c r="T52" i="20"/>
  <c r="U52" i="20"/>
  <c r="V52" i="20"/>
  <c r="W52" i="20"/>
  <c r="X52" i="20"/>
  <c r="Y52" i="20"/>
  <c r="B53" i="20"/>
  <c r="C53" i="20"/>
  <c r="D53" i="20"/>
  <c r="E53" i="20"/>
  <c r="F53" i="20"/>
  <c r="G53" i="20"/>
  <c r="H53" i="20"/>
  <c r="I53" i="20"/>
  <c r="J53" i="20"/>
  <c r="K53" i="20"/>
  <c r="L53" i="20"/>
  <c r="M53" i="20"/>
  <c r="N53" i="20"/>
  <c r="O53" i="20"/>
  <c r="P53" i="20"/>
  <c r="Q53" i="20"/>
  <c r="R53" i="20"/>
  <c r="S53" i="20"/>
  <c r="T53" i="20"/>
  <c r="U53" i="20"/>
  <c r="V53" i="20"/>
  <c r="W53" i="20"/>
  <c r="X53" i="20"/>
  <c r="Y53" i="20"/>
  <c r="B54" i="20"/>
  <c r="C54" i="20"/>
  <c r="D54" i="20"/>
  <c r="E54" i="20"/>
  <c r="F54" i="20"/>
  <c r="G54" i="20"/>
  <c r="H54" i="20"/>
  <c r="I54" i="20"/>
  <c r="J54" i="20"/>
  <c r="K54" i="20"/>
  <c r="L54" i="20"/>
  <c r="M54" i="20"/>
  <c r="N54" i="20"/>
  <c r="O54" i="20"/>
  <c r="P54" i="20"/>
  <c r="Q54" i="20"/>
  <c r="R54" i="20"/>
  <c r="S54" i="20"/>
  <c r="T54" i="20"/>
  <c r="U54" i="20"/>
  <c r="V54" i="20"/>
  <c r="W54" i="20"/>
  <c r="X54" i="20"/>
  <c r="Y54" i="20"/>
  <c r="B55" i="20"/>
  <c r="C55" i="20"/>
  <c r="D55" i="20"/>
  <c r="E55" i="20"/>
  <c r="F55" i="20"/>
  <c r="G55" i="20"/>
  <c r="H55" i="20"/>
  <c r="I55" i="20"/>
  <c r="J55" i="20"/>
  <c r="K55" i="20"/>
  <c r="L55" i="20"/>
  <c r="M55" i="20"/>
  <c r="N55" i="20"/>
  <c r="O55" i="20"/>
  <c r="P55" i="20"/>
  <c r="Q55" i="20"/>
  <c r="R55" i="20"/>
  <c r="S55" i="20"/>
  <c r="T55" i="20"/>
  <c r="U55" i="20"/>
  <c r="V55" i="20"/>
  <c r="W55" i="20"/>
  <c r="X55" i="20"/>
  <c r="Y55" i="20"/>
  <c r="B56" i="20"/>
  <c r="C56" i="20"/>
  <c r="D56" i="20"/>
  <c r="E56" i="20"/>
  <c r="F56" i="20"/>
  <c r="G56" i="20"/>
  <c r="H56" i="20"/>
  <c r="I56" i="20"/>
  <c r="J56" i="20"/>
  <c r="K56" i="20"/>
  <c r="L56" i="20"/>
  <c r="M56" i="20"/>
  <c r="N56" i="20"/>
  <c r="O56" i="20"/>
  <c r="P56" i="20"/>
  <c r="Q56" i="20"/>
  <c r="R56" i="20"/>
  <c r="S56" i="20"/>
  <c r="T56" i="20"/>
  <c r="U56" i="20"/>
  <c r="V56" i="20"/>
  <c r="W56" i="20"/>
  <c r="X56" i="20"/>
  <c r="Y56" i="20"/>
  <c r="Q2" i="17"/>
  <c r="A9" i="17"/>
  <c r="B9" i="17"/>
  <c r="C9" i="17"/>
  <c r="D9" i="17"/>
  <c r="E9" i="17"/>
  <c r="F9" i="17"/>
  <c r="G9" i="17"/>
  <c r="H9" i="17"/>
  <c r="I9" i="17"/>
  <c r="J9" i="17"/>
  <c r="K9" i="17"/>
  <c r="L9" i="17"/>
  <c r="M9" i="17"/>
  <c r="N9" i="17"/>
  <c r="O9" i="17"/>
  <c r="P9" i="17"/>
  <c r="Q9" i="17"/>
  <c r="B10" i="17"/>
  <c r="C10" i="17"/>
  <c r="D10" i="17"/>
  <c r="E10" i="17"/>
  <c r="F10" i="17"/>
  <c r="G10" i="17"/>
  <c r="H10" i="17"/>
  <c r="I10" i="17"/>
  <c r="J10" i="17"/>
  <c r="K10" i="17"/>
  <c r="L10" i="17"/>
  <c r="M10" i="17"/>
  <c r="N10" i="17"/>
  <c r="O10" i="17"/>
  <c r="P10" i="17"/>
  <c r="Q10" i="17"/>
  <c r="B11" i="17"/>
  <c r="C11" i="17"/>
  <c r="D11" i="17"/>
  <c r="E11" i="17"/>
  <c r="F11" i="17"/>
  <c r="G11" i="17"/>
  <c r="H11" i="17"/>
  <c r="I11" i="17"/>
  <c r="J11" i="17"/>
  <c r="K11" i="17"/>
  <c r="L11" i="17"/>
  <c r="M11" i="17"/>
  <c r="N11" i="17"/>
  <c r="O11" i="17"/>
  <c r="P11" i="17"/>
  <c r="Q11" i="17"/>
  <c r="B12" i="17"/>
  <c r="C12" i="17"/>
  <c r="D12" i="17"/>
  <c r="E12" i="17"/>
  <c r="F12" i="17"/>
  <c r="G12" i="17"/>
  <c r="H12" i="17"/>
  <c r="I12" i="17"/>
  <c r="J12" i="17"/>
  <c r="K12" i="17"/>
  <c r="L12" i="17"/>
  <c r="M12" i="17"/>
  <c r="N12" i="17"/>
  <c r="O12" i="17"/>
  <c r="P12" i="17"/>
  <c r="Q12" i="17"/>
  <c r="B13" i="17"/>
  <c r="C13" i="17"/>
  <c r="D13" i="17"/>
  <c r="E13" i="17"/>
  <c r="F13" i="17"/>
  <c r="G13" i="17"/>
  <c r="H13" i="17"/>
  <c r="I13" i="17"/>
  <c r="J13" i="17"/>
  <c r="K13" i="17"/>
  <c r="L13" i="17"/>
  <c r="M13" i="17"/>
  <c r="N13" i="17"/>
  <c r="O13" i="17"/>
  <c r="P13" i="17"/>
  <c r="Q13" i="17"/>
  <c r="B14" i="17"/>
  <c r="C14" i="17"/>
  <c r="D14" i="17"/>
  <c r="E14" i="17"/>
  <c r="F14" i="17"/>
  <c r="G14" i="17"/>
  <c r="H14" i="17"/>
  <c r="I14" i="17"/>
  <c r="J14" i="17"/>
  <c r="K14" i="17"/>
  <c r="L14" i="17"/>
  <c r="M14" i="17"/>
  <c r="N14" i="17"/>
  <c r="O14" i="17"/>
  <c r="P14" i="17"/>
  <c r="Q14" i="17"/>
  <c r="B15" i="17"/>
  <c r="C15" i="17"/>
  <c r="D15" i="17"/>
  <c r="E15" i="17"/>
  <c r="F15" i="17"/>
  <c r="G15" i="17"/>
  <c r="H15" i="17"/>
  <c r="I15" i="17"/>
  <c r="J15" i="17"/>
  <c r="K15" i="17"/>
  <c r="L15" i="17"/>
  <c r="M15" i="17"/>
  <c r="N15" i="17"/>
  <c r="O15" i="17"/>
  <c r="P15" i="17"/>
  <c r="Q15" i="17"/>
  <c r="B16" i="17"/>
  <c r="C16" i="17"/>
  <c r="D16" i="17"/>
  <c r="E16" i="17"/>
  <c r="F16" i="17"/>
  <c r="G16" i="17"/>
  <c r="H16" i="17"/>
  <c r="I16" i="17"/>
  <c r="J16" i="17"/>
  <c r="K16" i="17"/>
  <c r="L16" i="17"/>
  <c r="M16" i="17"/>
  <c r="N16" i="17"/>
  <c r="O16" i="17"/>
  <c r="P16" i="17"/>
  <c r="Q16" i="17"/>
  <c r="B17" i="17"/>
  <c r="C17" i="17"/>
  <c r="D17" i="17"/>
  <c r="E17" i="17"/>
  <c r="F17" i="17"/>
  <c r="G17" i="17"/>
  <c r="H17" i="17"/>
  <c r="I17" i="17"/>
  <c r="J17" i="17"/>
  <c r="K17" i="17"/>
  <c r="L17" i="17"/>
  <c r="M17" i="17"/>
  <c r="N17" i="17"/>
  <c r="O17" i="17"/>
  <c r="P17" i="17"/>
  <c r="Q17" i="17"/>
  <c r="B18" i="17"/>
  <c r="C18" i="17"/>
  <c r="D18" i="17"/>
  <c r="E18" i="17"/>
  <c r="F18" i="17"/>
  <c r="G18" i="17"/>
  <c r="H18" i="17"/>
  <c r="I18" i="17"/>
  <c r="J18" i="17"/>
  <c r="K18" i="17"/>
  <c r="L18" i="17"/>
  <c r="M18" i="17"/>
  <c r="N18" i="17"/>
  <c r="O18" i="17"/>
  <c r="P18" i="17"/>
  <c r="Q18" i="17"/>
  <c r="B19" i="17"/>
  <c r="C19" i="17"/>
  <c r="D19" i="17"/>
  <c r="E19" i="17"/>
  <c r="F19" i="17"/>
  <c r="G19" i="17"/>
  <c r="H19" i="17"/>
  <c r="I19" i="17"/>
  <c r="J19" i="17"/>
  <c r="K19" i="17"/>
  <c r="L19" i="17"/>
  <c r="M19" i="17"/>
  <c r="N19" i="17"/>
  <c r="O19" i="17"/>
  <c r="P19" i="17"/>
  <c r="Q19" i="17"/>
  <c r="B20" i="17"/>
  <c r="C20" i="17"/>
  <c r="D20" i="17"/>
  <c r="E20" i="17"/>
  <c r="F20" i="17"/>
  <c r="G20" i="17"/>
  <c r="H20" i="17"/>
  <c r="I20" i="17"/>
  <c r="J20" i="17"/>
  <c r="K20" i="17"/>
  <c r="L20" i="17"/>
  <c r="M20" i="17"/>
  <c r="N20" i="17"/>
  <c r="O20" i="17"/>
  <c r="P20" i="17"/>
  <c r="Q20" i="17"/>
  <c r="B21" i="17"/>
  <c r="C21" i="17"/>
  <c r="D21" i="17"/>
  <c r="E21" i="17"/>
  <c r="F21" i="17"/>
  <c r="G21" i="17"/>
  <c r="H21" i="17"/>
  <c r="I21" i="17"/>
  <c r="J21" i="17"/>
  <c r="K21" i="17"/>
  <c r="L21" i="17"/>
  <c r="M21" i="17"/>
  <c r="N21" i="17"/>
  <c r="O21" i="17"/>
  <c r="P21" i="17"/>
  <c r="Q21" i="17"/>
  <c r="B22" i="17"/>
  <c r="C22" i="17"/>
  <c r="D22" i="17"/>
  <c r="E22" i="17"/>
  <c r="F22" i="17"/>
  <c r="G22" i="17"/>
  <c r="H22" i="17"/>
  <c r="I22" i="17"/>
  <c r="J22" i="17"/>
  <c r="K22" i="17"/>
  <c r="L22" i="17"/>
  <c r="M22" i="17"/>
  <c r="N22" i="17"/>
  <c r="O22" i="17"/>
  <c r="P22" i="17"/>
  <c r="Q22" i="17"/>
  <c r="B23" i="17"/>
  <c r="C23" i="17"/>
  <c r="D23" i="17"/>
  <c r="E23" i="17"/>
  <c r="F23" i="17"/>
  <c r="G23" i="17"/>
  <c r="H23" i="17"/>
  <c r="I23" i="17"/>
  <c r="J23" i="17"/>
  <c r="K23" i="17"/>
  <c r="L23" i="17"/>
  <c r="M23" i="17"/>
  <c r="N23" i="17"/>
  <c r="O23" i="17"/>
  <c r="P23" i="17"/>
  <c r="Q23" i="17"/>
  <c r="B24" i="17"/>
  <c r="C24" i="17"/>
  <c r="D24" i="17"/>
  <c r="E24" i="17"/>
  <c r="F24" i="17"/>
  <c r="G24" i="17"/>
  <c r="H24" i="17"/>
  <c r="I24" i="17"/>
  <c r="J24" i="17"/>
  <c r="K24" i="17"/>
  <c r="L24" i="17"/>
  <c r="M24" i="17"/>
  <c r="N24" i="17"/>
  <c r="O24" i="17"/>
  <c r="P24" i="17"/>
  <c r="Q24" i="17"/>
  <c r="B25" i="17"/>
  <c r="C25" i="17"/>
  <c r="D25" i="17"/>
  <c r="E25" i="17"/>
  <c r="F25" i="17"/>
  <c r="G25" i="17"/>
  <c r="H25" i="17"/>
  <c r="I25" i="17"/>
  <c r="J25" i="17"/>
  <c r="K25" i="17"/>
  <c r="L25" i="17"/>
  <c r="M25" i="17"/>
  <c r="N25" i="17"/>
  <c r="O25" i="17"/>
  <c r="P25" i="17"/>
  <c r="Q25" i="17"/>
  <c r="B26" i="17"/>
  <c r="C26" i="17"/>
  <c r="D26" i="17"/>
  <c r="E26" i="17"/>
  <c r="F26" i="17"/>
  <c r="G26" i="17"/>
  <c r="H26" i="17"/>
  <c r="I26" i="17"/>
  <c r="J26" i="17"/>
  <c r="K26" i="17"/>
  <c r="L26" i="17"/>
  <c r="M26" i="17"/>
  <c r="N26" i="17"/>
  <c r="O26" i="17"/>
  <c r="P26" i="17"/>
  <c r="Q26" i="17"/>
  <c r="B27" i="17"/>
  <c r="C27" i="17"/>
  <c r="D27" i="17"/>
  <c r="E27" i="17"/>
  <c r="F27" i="17"/>
  <c r="G27" i="17"/>
  <c r="H27" i="17"/>
  <c r="I27" i="17"/>
  <c r="J27" i="17"/>
  <c r="K27" i="17"/>
  <c r="L27" i="17"/>
  <c r="M27" i="17"/>
  <c r="N27" i="17"/>
  <c r="O27" i="17"/>
  <c r="P27" i="17"/>
  <c r="Q27" i="17"/>
  <c r="B28" i="17"/>
  <c r="C28" i="17"/>
  <c r="D28" i="17"/>
  <c r="E28" i="17"/>
  <c r="F28" i="17"/>
  <c r="G28" i="17"/>
  <c r="H28" i="17"/>
  <c r="I28" i="17"/>
  <c r="J28" i="17"/>
  <c r="K28" i="17"/>
  <c r="L28" i="17"/>
  <c r="M28" i="17"/>
  <c r="N28" i="17"/>
  <c r="O28" i="17"/>
  <c r="P28" i="17"/>
  <c r="Q28" i="17"/>
  <c r="B29" i="17"/>
  <c r="C29" i="17"/>
  <c r="D29" i="17"/>
  <c r="E29" i="17"/>
  <c r="F29" i="17"/>
  <c r="G29" i="17"/>
  <c r="H29" i="17"/>
  <c r="I29" i="17"/>
  <c r="J29" i="17"/>
  <c r="K29" i="17"/>
  <c r="L29" i="17"/>
  <c r="M29" i="17"/>
  <c r="N29" i="17"/>
  <c r="O29" i="17"/>
  <c r="P29" i="17"/>
  <c r="Q29" i="17"/>
  <c r="B30" i="17"/>
  <c r="C30" i="17"/>
  <c r="D30" i="17"/>
  <c r="E30" i="17"/>
  <c r="F30" i="17"/>
  <c r="G30" i="17"/>
  <c r="H30" i="17"/>
  <c r="I30" i="17"/>
  <c r="J30" i="17"/>
  <c r="K30" i="17"/>
  <c r="L30" i="17"/>
  <c r="M30" i="17"/>
  <c r="N30" i="17"/>
  <c r="O30" i="17"/>
  <c r="P30" i="17"/>
  <c r="Q30" i="17"/>
  <c r="B31" i="17"/>
  <c r="C31" i="17"/>
  <c r="D31" i="17"/>
  <c r="E31" i="17"/>
  <c r="F31" i="17"/>
  <c r="G31" i="17"/>
  <c r="H31" i="17"/>
  <c r="I31" i="17"/>
  <c r="J31" i="17"/>
  <c r="K31" i="17"/>
  <c r="L31" i="17"/>
  <c r="M31" i="17"/>
  <c r="N31" i="17"/>
  <c r="O31" i="17"/>
  <c r="P31" i="17"/>
  <c r="Q31" i="17"/>
  <c r="B32" i="17"/>
  <c r="C32" i="17"/>
  <c r="D32" i="17"/>
  <c r="E32" i="17"/>
  <c r="F32" i="17"/>
  <c r="G32" i="17"/>
  <c r="H32" i="17"/>
  <c r="I32" i="17"/>
  <c r="J32" i="17"/>
  <c r="K32" i="17"/>
  <c r="L32" i="17"/>
  <c r="M32" i="17"/>
  <c r="N32" i="17"/>
  <c r="O32" i="17"/>
  <c r="P32" i="17"/>
  <c r="Q32" i="17"/>
  <c r="B33" i="17"/>
  <c r="C33" i="17"/>
  <c r="D33" i="17"/>
  <c r="E33" i="17"/>
  <c r="F33" i="17"/>
  <c r="G33" i="17"/>
  <c r="H33" i="17"/>
  <c r="I33" i="17"/>
  <c r="J33" i="17"/>
  <c r="K33" i="17"/>
  <c r="L33" i="17"/>
  <c r="M33" i="17"/>
  <c r="N33" i="17"/>
  <c r="O33" i="17"/>
  <c r="P33" i="17"/>
  <c r="Q33" i="17"/>
  <c r="B34" i="17"/>
  <c r="C34" i="17"/>
  <c r="D34" i="17"/>
  <c r="E34" i="17"/>
  <c r="F34" i="17"/>
  <c r="G34" i="17"/>
  <c r="H34" i="17"/>
  <c r="I34" i="17"/>
  <c r="J34" i="17"/>
  <c r="K34" i="17"/>
  <c r="L34" i="17"/>
  <c r="M34" i="17"/>
  <c r="N34" i="17"/>
  <c r="O34" i="17"/>
  <c r="P34" i="17"/>
  <c r="Q34" i="17"/>
  <c r="B35" i="17"/>
  <c r="C35" i="17"/>
  <c r="D35" i="17"/>
  <c r="E35" i="17"/>
  <c r="F35" i="17"/>
  <c r="G35" i="17"/>
  <c r="H35" i="17"/>
  <c r="I35" i="17"/>
  <c r="J35" i="17"/>
  <c r="K35" i="17"/>
  <c r="L35" i="17"/>
  <c r="M35" i="17"/>
  <c r="N35" i="17"/>
  <c r="O35" i="17"/>
  <c r="P35" i="17"/>
  <c r="Q35" i="17"/>
  <c r="B36" i="17"/>
  <c r="C36" i="17"/>
  <c r="D36" i="17"/>
  <c r="E36" i="17"/>
  <c r="F36" i="17"/>
  <c r="G36" i="17"/>
  <c r="H36" i="17"/>
  <c r="I36" i="17"/>
  <c r="J36" i="17"/>
  <c r="K36" i="17"/>
  <c r="L36" i="17"/>
  <c r="M36" i="17"/>
  <c r="N36" i="17"/>
  <c r="O36" i="17"/>
  <c r="P36" i="17"/>
  <c r="Q36" i="17"/>
  <c r="B37" i="17"/>
  <c r="C37" i="17"/>
  <c r="D37" i="17"/>
  <c r="E37" i="17"/>
  <c r="F37" i="17"/>
  <c r="G37" i="17"/>
  <c r="H37" i="17"/>
  <c r="I37" i="17"/>
  <c r="J37" i="17"/>
  <c r="K37" i="17"/>
  <c r="L37" i="17"/>
  <c r="M37" i="17"/>
  <c r="N37" i="17"/>
  <c r="O37" i="17"/>
  <c r="P37" i="17"/>
  <c r="Q37" i="17"/>
  <c r="B38" i="17"/>
  <c r="C38" i="17"/>
  <c r="D38" i="17"/>
  <c r="E38" i="17"/>
  <c r="F38" i="17"/>
  <c r="G38" i="17"/>
  <c r="H38" i="17"/>
  <c r="I38" i="17"/>
  <c r="J38" i="17"/>
  <c r="K38" i="17"/>
  <c r="L38" i="17"/>
  <c r="M38" i="17"/>
  <c r="N38" i="17"/>
  <c r="O38" i="17"/>
  <c r="P38" i="17"/>
  <c r="Q38" i="17"/>
  <c r="B39" i="17"/>
  <c r="C39" i="17"/>
  <c r="D39" i="17"/>
  <c r="E39" i="17"/>
  <c r="F39" i="17"/>
  <c r="G39" i="17"/>
  <c r="H39" i="17"/>
  <c r="I39" i="17"/>
  <c r="J39" i="17"/>
  <c r="K39" i="17"/>
  <c r="L39" i="17"/>
  <c r="M39" i="17"/>
  <c r="N39" i="17"/>
  <c r="O39" i="17"/>
  <c r="P39" i="17"/>
  <c r="Q39" i="17"/>
  <c r="B40" i="17"/>
  <c r="C40" i="17"/>
  <c r="D40" i="17"/>
  <c r="E40" i="17"/>
  <c r="F40" i="17"/>
  <c r="G40" i="17"/>
  <c r="H40" i="17"/>
  <c r="I40" i="17"/>
  <c r="J40" i="17"/>
  <c r="K40" i="17"/>
  <c r="L40" i="17"/>
  <c r="M40" i="17"/>
  <c r="N40" i="17"/>
  <c r="O40" i="17"/>
  <c r="P40" i="17"/>
  <c r="Q40" i="17"/>
  <c r="B41" i="17"/>
  <c r="C41" i="17"/>
  <c r="D41" i="17"/>
  <c r="E41" i="17"/>
  <c r="F41" i="17"/>
  <c r="G41" i="17"/>
  <c r="H41" i="17"/>
  <c r="I41" i="17"/>
  <c r="J41" i="17"/>
  <c r="K41" i="17"/>
  <c r="L41" i="17"/>
  <c r="M41" i="17"/>
  <c r="N41" i="17"/>
  <c r="O41" i="17"/>
  <c r="P41" i="17"/>
  <c r="Q41" i="17"/>
  <c r="B42" i="17"/>
  <c r="C42" i="17"/>
  <c r="D42" i="17"/>
  <c r="E42" i="17"/>
  <c r="F42" i="17"/>
  <c r="G42" i="17"/>
  <c r="H42" i="17"/>
  <c r="I42" i="17"/>
  <c r="J42" i="17"/>
  <c r="K42" i="17"/>
  <c r="L42" i="17"/>
  <c r="M42" i="17"/>
  <c r="N42" i="17"/>
  <c r="O42" i="17"/>
  <c r="P42" i="17"/>
  <c r="Q42" i="17"/>
  <c r="B43" i="17"/>
  <c r="C43" i="17"/>
  <c r="D43" i="17"/>
  <c r="E43" i="17"/>
  <c r="F43" i="17"/>
  <c r="G43" i="17"/>
  <c r="H43" i="17"/>
  <c r="I43" i="17"/>
  <c r="J43" i="17"/>
  <c r="K43" i="17"/>
  <c r="L43" i="17"/>
  <c r="M43" i="17"/>
  <c r="N43" i="17"/>
  <c r="O43" i="17"/>
  <c r="P43" i="17"/>
  <c r="Q43" i="17"/>
  <c r="B44" i="17"/>
  <c r="C44" i="17"/>
  <c r="D44" i="17"/>
  <c r="E44" i="17"/>
  <c r="F44" i="17"/>
  <c r="G44" i="17"/>
  <c r="H44" i="17"/>
  <c r="I44" i="17"/>
  <c r="J44" i="17"/>
  <c r="K44" i="17"/>
  <c r="L44" i="17"/>
  <c r="M44" i="17"/>
  <c r="N44" i="17"/>
  <c r="O44" i="17"/>
  <c r="P44" i="17"/>
  <c r="Q44" i="17"/>
  <c r="B45" i="17"/>
  <c r="C45" i="17"/>
  <c r="D45" i="17"/>
  <c r="E45" i="17"/>
  <c r="F45" i="17"/>
  <c r="G45" i="17"/>
  <c r="H45" i="17"/>
  <c r="I45" i="17"/>
  <c r="J45" i="17"/>
  <c r="K45" i="17"/>
  <c r="L45" i="17"/>
  <c r="M45" i="17"/>
  <c r="N45" i="17"/>
  <c r="O45" i="17"/>
  <c r="P45" i="17"/>
  <c r="Q45" i="17"/>
  <c r="B46" i="17"/>
  <c r="C46" i="17"/>
  <c r="D46" i="17"/>
  <c r="E46" i="17"/>
  <c r="F46" i="17"/>
  <c r="G46" i="17"/>
  <c r="H46" i="17"/>
  <c r="I46" i="17"/>
  <c r="J46" i="17"/>
  <c r="K46" i="17"/>
  <c r="L46" i="17"/>
  <c r="M46" i="17"/>
  <c r="N46" i="17"/>
  <c r="O46" i="17"/>
  <c r="P46" i="17"/>
  <c r="Q46" i="17"/>
  <c r="B47" i="17"/>
  <c r="C47" i="17"/>
  <c r="D47" i="17"/>
  <c r="E47" i="17"/>
  <c r="F47" i="17"/>
  <c r="G47" i="17"/>
  <c r="H47" i="17"/>
  <c r="I47" i="17"/>
  <c r="J47" i="17"/>
  <c r="K47" i="17"/>
  <c r="L47" i="17"/>
  <c r="M47" i="17"/>
  <c r="N47" i="17"/>
  <c r="O47" i="17"/>
  <c r="P47" i="17"/>
  <c r="Q47" i="17"/>
  <c r="B48" i="17"/>
  <c r="C48" i="17"/>
  <c r="D48" i="17"/>
  <c r="E48" i="17"/>
  <c r="F48" i="17"/>
  <c r="G48" i="17"/>
  <c r="H48" i="17"/>
  <c r="I48" i="17"/>
  <c r="J48" i="17"/>
  <c r="K48" i="17"/>
  <c r="L48" i="17"/>
  <c r="M48" i="17"/>
  <c r="N48" i="17"/>
  <c r="O48" i="17"/>
  <c r="P48" i="17"/>
  <c r="Q48" i="17"/>
  <c r="B49" i="17"/>
  <c r="C49" i="17"/>
  <c r="D49" i="17"/>
  <c r="E49" i="17"/>
  <c r="F49" i="17"/>
  <c r="G49" i="17"/>
  <c r="H49" i="17"/>
  <c r="I49" i="17"/>
  <c r="J49" i="17"/>
  <c r="K49" i="17"/>
  <c r="L49" i="17"/>
  <c r="M49" i="17"/>
  <c r="N49" i="17"/>
  <c r="O49" i="17"/>
  <c r="P49" i="17"/>
  <c r="Q49" i="17"/>
  <c r="B50" i="17"/>
  <c r="C50" i="17"/>
  <c r="D50" i="17"/>
  <c r="E50" i="17"/>
  <c r="F50" i="17"/>
  <c r="G50" i="17"/>
  <c r="H50" i="17"/>
  <c r="I50" i="17"/>
  <c r="J50" i="17"/>
  <c r="K50" i="17"/>
  <c r="L50" i="17"/>
  <c r="M50" i="17"/>
  <c r="N50" i="17"/>
  <c r="O50" i="17"/>
  <c r="P50" i="17"/>
  <c r="Q50" i="17"/>
  <c r="B51" i="17"/>
  <c r="C51" i="17"/>
  <c r="D51" i="17"/>
  <c r="E51" i="17"/>
  <c r="F51" i="17"/>
  <c r="G51" i="17"/>
  <c r="H51" i="17"/>
  <c r="I51" i="17"/>
  <c r="J51" i="17"/>
  <c r="K51" i="17"/>
  <c r="L51" i="17"/>
  <c r="M51" i="17"/>
  <c r="N51" i="17"/>
  <c r="O51" i="17"/>
  <c r="P51" i="17"/>
  <c r="Q51" i="17"/>
  <c r="B52" i="17"/>
  <c r="C52" i="17"/>
  <c r="D52" i="17"/>
  <c r="E52" i="17"/>
  <c r="F52" i="17"/>
  <c r="G52" i="17"/>
  <c r="H52" i="17"/>
  <c r="I52" i="17"/>
  <c r="J52" i="17"/>
  <c r="K52" i="17"/>
  <c r="L52" i="17"/>
  <c r="M52" i="17"/>
  <c r="N52" i="17"/>
  <c r="O52" i="17"/>
  <c r="P52" i="17"/>
  <c r="Q52" i="17"/>
  <c r="B53" i="17"/>
  <c r="C53" i="17"/>
  <c r="D53" i="17"/>
  <c r="E53" i="17"/>
  <c r="F53" i="17"/>
  <c r="G53" i="17"/>
  <c r="H53" i="17"/>
  <c r="I53" i="17"/>
  <c r="J53" i="17"/>
  <c r="K53" i="17"/>
  <c r="L53" i="17"/>
  <c r="M53" i="17"/>
  <c r="N53" i="17"/>
  <c r="O53" i="17"/>
  <c r="P53" i="17"/>
  <c r="Q53" i="17"/>
  <c r="B54" i="17"/>
  <c r="C54" i="17"/>
  <c r="D54" i="17"/>
  <c r="E54" i="17"/>
  <c r="F54" i="17"/>
  <c r="G54" i="17"/>
  <c r="H54" i="17"/>
  <c r="I54" i="17"/>
  <c r="J54" i="17"/>
  <c r="K54" i="17"/>
  <c r="L54" i="17"/>
  <c r="M54" i="17"/>
  <c r="N54" i="17"/>
  <c r="O54" i="17"/>
  <c r="P54" i="17"/>
  <c r="Q54" i="17"/>
  <c r="B55" i="17"/>
  <c r="C55" i="17"/>
  <c r="D55" i="17"/>
  <c r="E55" i="17"/>
  <c r="F55" i="17"/>
  <c r="G55" i="17"/>
  <c r="H55" i="17"/>
  <c r="I55" i="17"/>
  <c r="J55" i="17"/>
  <c r="K55" i="17"/>
  <c r="L55" i="17"/>
  <c r="M55" i="17"/>
  <c r="N55" i="17"/>
  <c r="O55" i="17"/>
  <c r="P55" i="17"/>
  <c r="Q55" i="17"/>
  <c r="B56" i="17"/>
  <c r="C56" i="17"/>
  <c r="D56" i="17"/>
  <c r="E56" i="17"/>
  <c r="F56" i="17"/>
  <c r="G56" i="17"/>
  <c r="H56" i="17"/>
  <c r="I56" i="17"/>
  <c r="J56" i="17"/>
  <c r="K56" i="17"/>
  <c r="L56" i="17"/>
  <c r="M56" i="17"/>
  <c r="N56" i="17"/>
  <c r="O56" i="17"/>
  <c r="P56" i="17"/>
  <c r="Q56" i="17"/>
  <c r="K2" i="14"/>
  <c r="W2" i="14"/>
  <c r="AE2" i="14"/>
  <c r="A9" i="14"/>
  <c r="B9" i="14"/>
  <c r="C9" i="14"/>
  <c r="D9" i="14"/>
  <c r="E9" i="14"/>
  <c r="F9" i="14"/>
  <c r="G9" i="14"/>
  <c r="H9" i="14"/>
  <c r="I9" i="14"/>
  <c r="J9" i="14"/>
  <c r="K9" i="14"/>
  <c r="L9" i="14"/>
  <c r="M9" i="14"/>
  <c r="N9" i="14"/>
  <c r="O9" i="14"/>
  <c r="P9" i="14"/>
  <c r="Q9" i="14"/>
  <c r="R9" i="14"/>
  <c r="S9" i="14"/>
  <c r="T9" i="14"/>
  <c r="U9" i="14"/>
  <c r="V9" i="14"/>
  <c r="W9" i="14"/>
  <c r="X9" i="14"/>
  <c r="Y9" i="14"/>
  <c r="Z9" i="14"/>
  <c r="AA9" i="14"/>
  <c r="AB9" i="14"/>
  <c r="AC9" i="14"/>
  <c r="AD9" i="14"/>
  <c r="AE9" i="14"/>
  <c r="B10" i="14"/>
  <c r="C10" i="14"/>
  <c r="D10" i="14"/>
  <c r="E10" i="14"/>
  <c r="F10" i="14"/>
  <c r="G10" i="14"/>
  <c r="H10" i="14"/>
  <c r="I10" i="14"/>
  <c r="J10" i="14"/>
  <c r="K10" i="14"/>
  <c r="L10" i="14"/>
  <c r="M10" i="14"/>
  <c r="N10" i="14"/>
  <c r="O10" i="14"/>
  <c r="P10" i="14"/>
  <c r="Q10" i="14"/>
  <c r="R10" i="14"/>
  <c r="S10" i="14"/>
  <c r="T10" i="14"/>
  <c r="U10" i="14"/>
  <c r="V10" i="14"/>
  <c r="W10" i="14"/>
  <c r="X10" i="14"/>
  <c r="Y10" i="14"/>
  <c r="Z10" i="14"/>
  <c r="AA10" i="14"/>
  <c r="AB10" i="14"/>
  <c r="AC10" i="14"/>
  <c r="AD10" i="14"/>
  <c r="AE10" i="14"/>
  <c r="B11" i="14"/>
  <c r="C11" i="14"/>
  <c r="D11" i="14"/>
  <c r="E11" i="14"/>
  <c r="F11" i="14"/>
  <c r="G11" i="14"/>
  <c r="H11" i="14"/>
  <c r="I11" i="14"/>
  <c r="J11" i="14"/>
  <c r="K11" i="14"/>
  <c r="L11" i="14"/>
  <c r="M11" i="14"/>
  <c r="N11" i="14"/>
  <c r="O11" i="14"/>
  <c r="P11" i="14"/>
  <c r="Q11" i="14"/>
  <c r="R11" i="14"/>
  <c r="S11" i="14"/>
  <c r="T11" i="14"/>
  <c r="U11" i="14"/>
  <c r="V11" i="14"/>
  <c r="W11" i="14"/>
  <c r="X11" i="14"/>
  <c r="Y11" i="14"/>
  <c r="Z11" i="14"/>
  <c r="AA11" i="14"/>
  <c r="AB11" i="14"/>
  <c r="AC11" i="14"/>
  <c r="AD11" i="14"/>
  <c r="AE11" i="14"/>
  <c r="B12" i="14"/>
  <c r="C12" i="14"/>
  <c r="D12" i="14"/>
  <c r="E12" i="14"/>
  <c r="F12" i="14"/>
  <c r="G12" i="14"/>
  <c r="H12" i="14"/>
  <c r="I12" i="14"/>
  <c r="J12" i="14"/>
  <c r="K12" i="14"/>
  <c r="L12" i="14"/>
  <c r="M12" i="14"/>
  <c r="N12" i="14"/>
  <c r="O12" i="14"/>
  <c r="P12" i="14"/>
  <c r="Q12" i="14"/>
  <c r="R12" i="14"/>
  <c r="S12" i="14"/>
  <c r="T12" i="14"/>
  <c r="U12" i="14"/>
  <c r="V12" i="14"/>
  <c r="W12" i="14"/>
  <c r="X12" i="14"/>
  <c r="Y12" i="14"/>
  <c r="Z12" i="14"/>
  <c r="AA12" i="14"/>
  <c r="AB12" i="14"/>
  <c r="AC12" i="14"/>
  <c r="AD12" i="14"/>
  <c r="AE12" i="14"/>
  <c r="B13" i="14"/>
  <c r="C13" i="14"/>
  <c r="D13" i="14"/>
  <c r="E13" i="14"/>
  <c r="F13" i="14"/>
  <c r="G13" i="14"/>
  <c r="H13" i="14"/>
  <c r="I13" i="14"/>
  <c r="J13" i="14"/>
  <c r="K13" i="14"/>
  <c r="L13" i="14"/>
  <c r="M13" i="14"/>
  <c r="N13" i="14"/>
  <c r="O13" i="14"/>
  <c r="P13" i="14"/>
  <c r="Q13" i="14"/>
  <c r="R13" i="14"/>
  <c r="S13" i="14"/>
  <c r="T13" i="14"/>
  <c r="U13" i="14"/>
  <c r="V13" i="14"/>
  <c r="W13" i="14"/>
  <c r="X13" i="14"/>
  <c r="Y13" i="14"/>
  <c r="Z13" i="14"/>
  <c r="AA13" i="14"/>
  <c r="AB13" i="14"/>
  <c r="AC13" i="14"/>
  <c r="AD13" i="14"/>
  <c r="AE13" i="14"/>
  <c r="B14" i="14"/>
  <c r="C14" i="14"/>
  <c r="D14" i="14"/>
  <c r="E14" i="14"/>
  <c r="F14" i="14"/>
  <c r="G14" i="14"/>
  <c r="H14" i="14"/>
  <c r="I14" i="14"/>
  <c r="J14" i="14"/>
  <c r="K14" i="14"/>
  <c r="L14" i="14"/>
  <c r="M14" i="14"/>
  <c r="N14" i="14"/>
  <c r="O14" i="14"/>
  <c r="P14" i="14"/>
  <c r="Q14" i="14"/>
  <c r="R14" i="14"/>
  <c r="S14" i="14"/>
  <c r="T14" i="14"/>
  <c r="U14" i="14"/>
  <c r="V14" i="14"/>
  <c r="W14" i="14"/>
  <c r="X14" i="14"/>
  <c r="Y14" i="14"/>
  <c r="Z14" i="14"/>
  <c r="AA14" i="14"/>
  <c r="AB14" i="14"/>
  <c r="AC14" i="14"/>
  <c r="AD14" i="14"/>
  <c r="AE14" i="14"/>
  <c r="B15" i="14"/>
  <c r="C15" i="14"/>
  <c r="D15" i="14"/>
  <c r="E15" i="14"/>
  <c r="F15" i="14"/>
  <c r="G15" i="14"/>
  <c r="H15" i="14"/>
  <c r="I15" i="14"/>
  <c r="J15" i="14"/>
  <c r="K15" i="14"/>
  <c r="L15" i="14"/>
  <c r="M15" i="14"/>
  <c r="N15" i="14"/>
  <c r="O15" i="14"/>
  <c r="P15" i="14"/>
  <c r="Q15" i="14"/>
  <c r="R15" i="14"/>
  <c r="S15" i="14"/>
  <c r="T15" i="14"/>
  <c r="U15" i="14"/>
  <c r="V15" i="14"/>
  <c r="W15" i="14"/>
  <c r="X15" i="14"/>
  <c r="Y15" i="14"/>
  <c r="Z15" i="14"/>
  <c r="AA15" i="14"/>
  <c r="AB15" i="14"/>
  <c r="AC15" i="14"/>
  <c r="AD15" i="14"/>
  <c r="AE15" i="14"/>
  <c r="B16" i="14"/>
  <c r="C16" i="14"/>
  <c r="D16" i="14"/>
  <c r="E16" i="14"/>
  <c r="F16" i="14"/>
  <c r="G16" i="14"/>
  <c r="H16" i="14"/>
  <c r="I16" i="14"/>
  <c r="J16" i="14"/>
  <c r="K16" i="14"/>
  <c r="L16" i="14"/>
  <c r="M16" i="14"/>
  <c r="N16" i="14"/>
  <c r="O16" i="14"/>
  <c r="P16" i="14"/>
  <c r="Q16" i="14"/>
  <c r="R16" i="14"/>
  <c r="S16" i="14"/>
  <c r="T16" i="14"/>
  <c r="U16" i="14"/>
  <c r="V16" i="14"/>
  <c r="W16" i="14"/>
  <c r="X16" i="14"/>
  <c r="Y16" i="14"/>
  <c r="Z16" i="14"/>
  <c r="AA16" i="14"/>
  <c r="AB16" i="14"/>
  <c r="AC16" i="14"/>
  <c r="AD16" i="14"/>
  <c r="AE16" i="14"/>
  <c r="B17" i="14"/>
  <c r="C17" i="14"/>
  <c r="D17" i="14"/>
  <c r="E17" i="14"/>
  <c r="F17" i="14"/>
  <c r="G17" i="14"/>
  <c r="H17" i="14"/>
  <c r="I17" i="14"/>
  <c r="J17" i="14"/>
  <c r="K17" i="14"/>
  <c r="L17" i="14"/>
  <c r="M17" i="14"/>
  <c r="N17" i="14"/>
  <c r="O17" i="14"/>
  <c r="P17" i="14"/>
  <c r="Q17" i="14"/>
  <c r="R17" i="14"/>
  <c r="S17" i="14"/>
  <c r="T17" i="14"/>
  <c r="U17" i="14"/>
  <c r="V17" i="14"/>
  <c r="W17" i="14"/>
  <c r="X17" i="14"/>
  <c r="Y17" i="14"/>
  <c r="Z17" i="14"/>
  <c r="AA17" i="14"/>
  <c r="AB17" i="14"/>
  <c r="AC17" i="14"/>
  <c r="AD17" i="14"/>
  <c r="AE17" i="14"/>
  <c r="B18" i="14"/>
  <c r="C18" i="14"/>
  <c r="D18" i="14"/>
  <c r="E18" i="14"/>
  <c r="F18" i="14"/>
  <c r="G18" i="14"/>
  <c r="H18" i="14"/>
  <c r="I18" i="14"/>
  <c r="J18" i="14"/>
  <c r="K18" i="14"/>
  <c r="L18" i="14"/>
  <c r="M18" i="14"/>
  <c r="N18" i="14"/>
  <c r="O18" i="14"/>
  <c r="P18" i="14"/>
  <c r="Q18" i="14"/>
  <c r="R18" i="14"/>
  <c r="S18" i="14"/>
  <c r="T18" i="14"/>
  <c r="U18" i="14"/>
  <c r="V18" i="14"/>
  <c r="W18" i="14"/>
  <c r="X18" i="14"/>
  <c r="Y18" i="14"/>
  <c r="Z18" i="14"/>
  <c r="AA18" i="14"/>
  <c r="AB18" i="14"/>
  <c r="AC18" i="14"/>
  <c r="AD18" i="14"/>
  <c r="AE18" i="14"/>
  <c r="B19" i="14"/>
  <c r="C19" i="14"/>
  <c r="D19" i="14"/>
  <c r="E19" i="14"/>
  <c r="F19" i="14"/>
  <c r="G19" i="14"/>
  <c r="H19" i="14"/>
  <c r="I19" i="14"/>
  <c r="J19" i="14"/>
  <c r="K19" i="14"/>
  <c r="L19" i="14"/>
  <c r="M19" i="14"/>
  <c r="N19" i="14"/>
  <c r="O19" i="14"/>
  <c r="P19" i="14"/>
  <c r="Q19" i="14"/>
  <c r="R19" i="14"/>
  <c r="S19" i="14"/>
  <c r="T19" i="14"/>
  <c r="U19" i="14"/>
  <c r="V19" i="14"/>
  <c r="W19" i="14"/>
  <c r="X19" i="14"/>
  <c r="Y19" i="14"/>
  <c r="Z19" i="14"/>
  <c r="AA19" i="14"/>
  <c r="AB19" i="14"/>
  <c r="AC19" i="14"/>
  <c r="AD19" i="14"/>
  <c r="AE19" i="14"/>
  <c r="B20" i="14"/>
  <c r="C20" i="14"/>
  <c r="D20" i="14"/>
  <c r="E20" i="14"/>
  <c r="F20" i="14"/>
  <c r="G20" i="14"/>
  <c r="H20" i="14"/>
  <c r="I20" i="14"/>
  <c r="J20" i="14"/>
  <c r="K20" i="14"/>
  <c r="L20" i="14"/>
  <c r="M20" i="14"/>
  <c r="N20" i="14"/>
  <c r="O20" i="14"/>
  <c r="P20" i="14"/>
  <c r="Q20" i="14"/>
  <c r="R20" i="14"/>
  <c r="S20" i="14"/>
  <c r="T20" i="14"/>
  <c r="U20" i="14"/>
  <c r="V20" i="14"/>
  <c r="W20" i="14"/>
  <c r="X20" i="14"/>
  <c r="Y20" i="14"/>
  <c r="Z20" i="14"/>
  <c r="AA20" i="14"/>
  <c r="AB20" i="14"/>
  <c r="AC20" i="14"/>
  <c r="AD20" i="14"/>
  <c r="AE20" i="14"/>
  <c r="B21" i="14"/>
  <c r="C21" i="14"/>
  <c r="D21" i="14"/>
  <c r="E21" i="14"/>
  <c r="F21" i="14"/>
  <c r="G21" i="14"/>
  <c r="H21" i="14"/>
  <c r="I21" i="14"/>
  <c r="J21" i="14"/>
  <c r="K21" i="14"/>
  <c r="L21" i="14"/>
  <c r="M21" i="14"/>
  <c r="N21" i="14"/>
  <c r="O21" i="14"/>
  <c r="P21" i="14"/>
  <c r="Q21" i="14"/>
  <c r="R21" i="14"/>
  <c r="S21" i="14"/>
  <c r="T21" i="14"/>
  <c r="U21" i="14"/>
  <c r="V21" i="14"/>
  <c r="W21" i="14"/>
  <c r="X21" i="14"/>
  <c r="Y21" i="14"/>
  <c r="Z21" i="14"/>
  <c r="AA21" i="14"/>
  <c r="AB21" i="14"/>
  <c r="AC21" i="14"/>
  <c r="AD21" i="14"/>
  <c r="AE21" i="14"/>
  <c r="B22" i="14"/>
  <c r="C22" i="14"/>
  <c r="D22" i="14"/>
  <c r="E22" i="14"/>
  <c r="F22" i="14"/>
  <c r="G22" i="14"/>
  <c r="H22" i="14"/>
  <c r="I22" i="14"/>
  <c r="J22" i="14"/>
  <c r="K22" i="14"/>
  <c r="L22" i="14"/>
  <c r="M22" i="14"/>
  <c r="N22" i="14"/>
  <c r="O22" i="14"/>
  <c r="P22" i="14"/>
  <c r="Q22" i="14"/>
  <c r="R22" i="14"/>
  <c r="S22" i="14"/>
  <c r="T22" i="14"/>
  <c r="U22" i="14"/>
  <c r="V22" i="14"/>
  <c r="W22" i="14"/>
  <c r="X22" i="14"/>
  <c r="Y22" i="14"/>
  <c r="Z22" i="14"/>
  <c r="AA22" i="14"/>
  <c r="AB22" i="14"/>
  <c r="AC22" i="14"/>
  <c r="AD22" i="14"/>
  <c r="AE22" i="14"/>
  <c r="B23" i="14"/>
  <c r="C23" i="14"/>
  <c r="D23" i="14"/>
  <c r="E23" i="14"/>
  <c r="F23" i="14"/>
  <c r="G23" i="14"/>
  <c r="H23" i="14"/>
  <c r="I23" i="14"/>
  <c r="J23" i="14"/>
  <c r="K23" i="14"/>
  <c r="L23" i="14"/>
  <c r="M23" i="14"/>
  <c r="N23" i="14"/>
  <c r="O23" i="14"/>
  <c r="P23" i="14"/>
  <c r="Q23" i="14"/>
  <c r="R23" i="14"/>
  <c r="S23" i="14"/>
  <c r="T23" i="14"/>
  <c r="U23" i="14"/>
  <c r="V23" i="14"/>
  <c r="W23" i="14"/>
  <c r="X23" i="14"/>
  <c r="Y23" i="14"/>
  <c r="Z23" i="14"/>
  <c r="AA23" i="14"/>
  <c r="AB23" i="14"/>
  <c r="AC23" i="14"/>
  <c r="AD23" i="14"/>
  <c r="AE23" i="14"/>
  <c r="B24" i="14"/>
  <c r="C24" i="14"/>
  <c r="D24" i="14"/>
  <c r="E24" i="14"/>
  <c r="F24" i="14"/>
  <c r="G24" i="14"/>
  <c r="H24" i="14"/>
  <c r="I24" i="14"/>
  <c r="J24" i="14"/>
  <c r="K24" i="14"/>
  <c r="L24" i="14"/>
  <c r="M24" i="14"/>
  <c r="N24" i="14"/>
  <c r="O24" i="14"/>
  <c r="P24" i="14"/>
  <c r="Q24" i="14"/>
  <c r="R24" i="14"/>
  <c r="S24" i="14"/>
  <c r="T24" i="14"/>
  <c r="U24" i="14"/>
  <c r="V24" i="14"/>
  <c r="W24" i="14"/>
  <c r="X24" i="14"/>
  <c r="Y24" i="14"/>
  <c r="Z24" i="14"/>
  <c r="AA24" i="14"/>
  <c r="AB24" i="14"/>
  <c r="AC24" i="14"/>
  <c r="AD24" i="14"/>
  <c r="AE24" i="14"/>
  <c r="B25" i="14"/>
  <c r="C25" i="14"/>
  <c r="D25" i="14"/>
  <c r="E25" i="14"/>
  <c r="F25" i="14"/>
  <c r="G25" i="14"/>
  <c r="H25" i="14"/>
  <c r="I25" i="14"/>
  <c r="J25" i="14"/>
  <c r="K25" i="14"/>
  <c r="L25" i="14"/>
  <c r="M25" i="14"/>
  <c r="N25" i="14"/>
  <c r="O25" i="14"/>
  <c r="P25" i="14"/>
  <c r="Q25" i="14"/>
  <c r="R25" i="14"/>
  <c r="S25" i="14"/>
  <c r="T25" i="14"/>
  <c r="U25" i="14"/>
  <c r="V25" i="14"/>
  <c r="W25" i="14"/>
  <c r="X25" i="14"/>
  <c r="Y25" i="14"/>
  <c r="Z25" i="14"/>
  <c r="AA25" i="14"/>
  <c r="AB25" i="14"/>
  <c r="AC25" i="14"/>
  <c r="AD25" i="14"/>
  <c r="AE25" i="14"/>
  <c r="B26" i="14"/>
  <c r="C26" i="14"/>
  <c r="D26" i="14"/>
  <c r="E26" i="14"/>
  <c r="F26" i="14"/>
  <c r="G26" i="14"/>
  <c r="H26" i="14"/>
  <c r="I26" i="14"/>
  <c r="J26" i="14"/>
  <c r="K26" i="14"/>
  <c r="L26" i="14"/>
  <c r="M26" i="14"/>
  <c r="N26" i="14"/>
  <c r="O26" i="14"/>
  <c r="P26" i="14"/>
  <c r="Q26" i="14"/>
  <c r="R26" i="14"/>
  <c r="S26" i="14"/>
  <c r="T26" i="14"/>
  <c r="U26" i="14"/>
  <c r="V26" i="14"/>
  <c r="W26" i="14"/>
  <c r="X26" i="14"/>
  <c r="Y26" i="14"/>
  <c r="Z26" i="14"/>
  <c r="AA26" i="14"/>
  <c r="AB26" i="14"/>
  <c r="AC26" i="14"/>
  <c r="AD26" i="14"/>
  <c r="AE26" i="14"/>
  <c r="B27" i="14"/>
  <c r="C27" i="14"/>
  <c r="D27" i="14"/>
  <c r="E27" i="14"/>
  <c r="F27" i="14"/>
  <c r="G27" i="14"/>
  <c r="H27" i="14"/>
  <c r="I27" i="14"/>
  <c r="J27" i="14"/>
  <c r="K27" i="14"/>
  <c r="L27" i="14"/>
  <c r="M27" i="14"/>
  <c r="N27" i="14"/>
  <c r="O27" i="14"/>
  <c r="P27" i="14"/>
  <c r="Q27" i="14"/>
  <c r="R27" i="14"/>
  <c r="S27" i="14"/>
  <c r="T27" i="14"/>
  <c r="U27" i="14"/>
  <c r="V27" i="14"/>
  <c r="W27" i="14"/>
  <c r="X27" i="14"/>
  <c r="Y27" i="14"/>
  <c r="Z27" i="14"/>
  <c r="AA27" i="14"/>
  <c r="AB27" i="14"/>
  <c r="AC27" i="14"/>
  <c r="AD27" i="14"/>
  <c r="AE27" i="14"/>
  <c r="B28" i="14"/>
  <c r="C28" i="14"/>
  <c r="D28" i="14"/>
  <c r="E28" i="14"/>
  <c r="F28" i="14"/>
  <c r="G28" i="14"/>
  <c r="H28" i="14"/>
  <c r="I28" i="14"/>
  <c r="J28" i="14"/>
  <c r="K28" i="14"/>
  <c r="L28" i="14"/>
  <c r="M28" i="14"/>
  <c r="N28" i="14"/>
  <c r="O28" i="14"/>
  <c r="P28" i="14"/>
  <c r="Q28" i="14"/>
  <c r="R28" i="14"/>
  <c r="S28" i="14"/>
  <c r="T28" i="14"/>
  <c r="U28" i="14"/>
  <c r="V28" i="14"/>
  <c r="W28" i="14"/>
  <c r="X28" i="14"/>
  <c r="Y28" i="14"/>
  <c r="Z28" i="14"/>
  <c r="AA28" i="14"/>
  <c r="AB28" i="14"/>
  <c r="AC28" i="14"/>
  <c r="AD28" i="14"/>
  <c r="AE28" i="14"/>
  <c r="B29" i="14"/>
  <c r="C29" i="14"/>
  <c r="D29" i="14"/>
  <c r="E29" i="14"/>
  <c r="F29" i="14"/>
  <c r="G29" i="14"/>
  <c r="H29" i="14"/>
  <c r="I29" i="14"/>
  <c r="J29" i="14"/>
  <c r="K29" i="14"/>
  <c r="L29" i="14"/>
  <c r="M29" i="14"/>
  <c r="N29" i="14"/>
  <c r="O29" i="14"/>
  <c r="P29" i="14"/>
  <c r="Q29" i="14"/>
  <c r="R29" i="14"/>
  <c r="S29" i="14"/>
  <c r="T29" i="14"/>
  <c r="U29" i="14"/>
  <c r="V29" i="14"/>
  <c r="W29" i="14"/>
  <c r="X29" i="14"/>
  <c r="Y29" i="14"/>
  <c r="Z29" i="14"/>
  <c r="AA29" i="14"/>
  <c r="AB29" i="14"/>
  <c r="AC29" i="14"/>
  <c r="AD29" i="14"/>
  <c r="AE29" i="14"/>
  <c r="B30" i="14"/>
  <c r="C30" i="14"/>
  <c r="D30" i="14"/>
  <c r="E30" i="14"/>
  <c r="F30" i="14"/>
  <c r="G30" i="14"/>
  <c r="H30" i="14"/>
  <c r="I30" i="14"/>
  <c r="J30" i="14"/>
  <c r="K30" i="14"/>
  <c r="L30" i="14"/>
  <c r="M30" i="14"/>
  <c r="N30" i="14"/>
  <c r="O30" i="14"/>
  <c r="P30" i="14"/>
  <c r="Q30" i="14"/>
  <c r="R30" i="14"/>
  <c r="S30" i="14"/>
  <c r="T30" i="14"/>
  <c r="U30" i="14"/>
  <c r="V30" i="14"/>
  <c r="W30" i="14"/>
  <c r="X30" i="14"/>
  <c r="Y30" i="14"/>
  <c r="Z30" i="14"/>
  <c r="AA30" i="14"/>
  <c r="AB30" i="14"/>
  <c r="AC30" i="14"/>
  <c r="AD30" i="14"/>
  <c r="AE30" i="14"/>
  <c r="B31" i="14"/>
  <c r="C31" i="14"/>
  <c r="D31" i="14"/>
  <c r="E31" i="14"/>
  <c r="F31" i="14"/>
  <c r="G31" i="14"/>
  <c r="H31" i="14"/>
  <c r="I31" i="14"/>
  <c r="J31" i="14"/>
  <c r="K31" i="14"/>
  <c r="L31" i="14"/>
  <c r="M31" i="14"/>
  <c r="N31" i="14"/>
  <c r="O31" i="14"/>
  <c r="P31" i="14"/>
  <c r="Q31" i="14"/>
  <c r="R31" i="14"/>
  <c r="S31" i="14"/>
  <c r="T31" i="14"/>
  <c r="U31" i="14"/>
  <c r="V31" i="14"/>
  <c r="W31" i="14"/>
  <c r="X31" i="14"/>
  <c r="Y31" i="14"/>
  <c r="Z31" i="14"/>
  <c r="AA31" i="14"/>
  <c r="AB31" i="14"/>
  <c r="AC31" i="14"/>
  <c r="AD31" i="14"/>
  <c r="AE31" i="14"/>
  <c r="B32" i="14"/>
  <c r="C32" i="14"/>
  <c r="D32" i="14"/>
  <c r="E32" i="14"/>
  <c r="F32" i="14"/>
  <c r="G32" i="14"/>
  <c r="H32" i="14"/>
  <c r="I32" i="14"/>
  <c r="J32" i="14"/>
  <c r="K32" i="14"/>
  <c r="L32" i="14"/>
  <c r="M32" i="14"/>
  <c r="N32" i="14"/>
  <c r="O32" i="14"/>
  <c r="P32" i="14"/>
  <c r="Q32" i="14"/>
  <c r="R32" i="14"/>
  <c r="S32" i="14"/>
  <c r="T32" i="14"/>
  <c r="U32" i="14"/>
  <c r="V32" i="14"/>
  <c r="W32" i="14"/>
  <c r="X32" i="14"/>
  <c r="Y32" i="14"/>
  <c r="Z32" i="14"/>
  <c r="AA32" i="14"/>
  <c r="AB32" i="14"/>
  <c r="AC32" i="14"/>
  <c r="AD32" i="14"/>
  <c r="AE32" i="14"/>
  <c r="B33" i="14"/>
  <c r="C33" i="14"/>
  <c r="D33" i="14"/>
  <c r="E33" i="14"/>
  <c r="F33" i="14"/>
  <c r="G33" i="14"/>
  <c r="H33" i="14"/>
  <c r="I33" i="14"/>
  <c r="J33" i="14"/>
  <c r="K33" i="14"/>
  <c r="L33" i="14"/>
  <c r="M33" i="14"/>
  <c r="N33" i="14"/>
  <c r="O33" i="14"/>
  <c r="P33" i="14"/>
  <c r="Q33" i="14"/>
  <c r="R33" i="14"/>
  <c r="S33" i="14"/>
  <c r="T33" i="14"/>
  <c r="U33" i="14"/>
  <c r="V33" i="14"/>
  <c r="W33" i="14"/>
  <c r="X33" i="14"/>
  <c r="Y33" i="14"/>
  <c r="Z33" i="14"/>
  <c r="AA33" i="14"/>
  <c r="AB33" i="14"/>
  <c r="AC33" i="14"/>
  <c r="AD33" i="14"/>
  <c r="AE33" i="14"/>
  <c r="B34" i="14"/>
  <c r="C34" i="14"/>
  <c r="D34" i="14"/>
  <c r="E34" i="14"/>
  <c r="F34" i="14"/>
  <c r="G34" i="14"/>
  <c r="H34" i="14"/>
  <c r="I34" i="14"/>
  <c r="J34" i="14"/>
  <c r="K34" i="14"/>
  <c r="L34" i="14"/>
  <c r="M34" i="14"/>
  <c r="N34" i="14"/>
  <c r="O34" i="14"/>
  <c r="P34" i="14"/>
  <c r="Q34" i="14"/>
  <c r="R34" i="14"/>
  <c r="S34" i="14"/>
  <c r="T34" i="14"/>
  <c r="U34" i="14"/>
  <c r="V34" i="14"/>
  <c r="W34" i="14"/>
  <c r="X34" i="14"/>
  <c r="Y34" i="14"/>
  <c r="Z34" i="14"/>
  <c r="AA34" i="14"/>
  <c r="AB34" i="14"/>
  <c r="AC34" i="14"/>
  <c r="AD34" i="14"/>
  <c r="AE34" i="14"/>
  <c r="B35" i="14"/>
  <c r="C35" i="14"/>
  <c r="D35" i="14"/>
  <c r="E35" i="14"/>
  <c r="F35" i="14"/>
  <c r="G35" i="14"/>
  <c r="H35" i="14"/>
  <c r="I35" i="14"/>
  <c r="J35" i="14"/>
  <c r="K35" i="14"/>
  <c r="L35" i="14"/>
  <c r="M35" i="14"/>
  <c r="N35" i="14"/>
  <c r="O35" i="14"/>
  <c r="P35" i="14"/>
  <c r="Q35" i="14"/>
  <c r="R35" i="14"/>
  <c r="S35" i="14"/>
  <c r="T35" i="14"/>
  <c r="U35" i="14"/>
  <c r="V35" i="14"/>
  <c r="W35" i="14"/>
  <c r="X35" i="14"/>
  <c r="Y35" i="14"/>
  <c r="Z35" i="14"/>
  <c r="AA35" i="14"/>
  <c r="AB35" i="14"/>
  <c r="AC35" i="14"/>
  <c r="AD35" i="14"/>
  <c r="AE35" i="14"/>
  <c r="B36" i="14"/>
  <c r="C36" i="14"/>
  <c r="D36" i="14"/>
  <c r="E36" i="14"/>
  <c r="F36" i="14"/>
  <c r="G36" i="14"/>
  <c r="H36" i="14"/>
  <c r="I36" i="14"/>
  <c r="J36" i="14"/>
  <c r="K36" i="14"/>
  <c r="L36" i="14"/>
  <c r="M36" i="14"/>
  <c r="N36" i="14"/>
  <c r="O36" i="14"/>
  <c r="P36" i="14"/>
  <c r="Q36" i="14"/>
  <c r="R36" i="14"/>
  <c r="S36" i="14"/>
  <c r="T36" i="14"/>
  <c r="U36" i="14"/>
  <c r="V36" i="14"/>
  <c r="W36" i="14"/>
  <c r="X36" i="14"/>
  <c r="Y36" i="14"/>
  <c r="Z36" i="14"/>
  <c r="AA36" i="14"/>
  <c r="AB36" i="14"/>
  <c r="AC36" i="14"/>
  <c r="AD36" i="14"/>
  <c r="AE36" i="14"/>
  <c r="B37" i="14"/>
  <c r="C37" i="14"/>
  <c r="D37" i="14"/>
  <c r="E37" i="14"/>
  <c r="F37" i="14"/>
  <c r="G37" i="14"/>
  <c r="H37" i="14"/>
  <c r="I37" i="14"/>
  <c r="J37" i="14"/>
  <c r="K37" i="14"/>
  <c r="L37" i="14"/>
  <c r="M37" i="14"/>
  <c r="N37" i="14"/>
  <c r="O37" i="14"/>
  <c r="P37" i="14"/>
  <c r="Q37" i="14"/>
  <c r="R37" i="14"/>
  <c r="S37" i="14"/>
  <c r="T37" i="14"/>
  <c r="U37" i="14"/>
  <c r="V37" i="14"/>
  <c r="W37" i="14"/>
  <c r="X37" i="14"/>
  <c r="Y37" i="14"/>
  <c r="Z37" i="14"/>
  <c r="AA37" i="14"/>
  <c r="AB37" i="14"/>
  <c r="AC37" i="14"/>
  <c r="AD37" i="14"/>
  <c r="AE37" i="14"/>
  <c r="B38" i="14"/>
  <c r="C38" i="14"/>
  <c r="D38" i="14"/>
  <c r="E38" i="14"/>
  <c r="F38" i="14"/>
  <c r="G38" i="14"/>
  <c r="H38" i="14"/>
  <c r="I38" i="14"/>
  <c r="J38" i="14"/>
  <c r="K38" i="14"/>
  <c r="L38" i="14"/>
  <c r="M38" i="14"/>
  <c r="N38" i="14"/>
  <c r="O38" i="14"/>
  <c r="P38" i="14"/>
  <c r="Q38" i="14"/>
  <c r="R38" i="14"/>
  <c r="S38" i="14"/>
  <c r="T38" i="14"/>
  <c r="U38" i="14"/>
  <c r="V38" i="14"/>
  <c r="W38" i="14"/>
  <c r="X38" i="14"/>
  <c r="Y38" i="14"/>
  <c r="Z38" i="14"/>
  <c r="AA38" i="14"/>
  <c r="AB38" i="14"/>
  <c r="AC38" i="14"/>
  <c r="AD38" i="14"/>
  <c r="AE38" i="14"/>
  <c r="B39" i="14"/>
  <c r="C39" i="14"/>
  <c r="D39" i="14"/>
  <c r="E39" i="14"/>
  <c r="F39" i="14"/>
  <c r="G39" i="14"/>
  <c r="H39" i="14"/>
  <c r="I39" i="14"/>
  <c r="J39" i="14"/>
  <c r="K39" i="14"/>
  <c r="L39" i="14"/>
  <c r="M39" i="14"/>
  <c r="N39" i="14"/>
  <c r="O39" i="14"/>
  <c r="P39" i="14"/>
  <c r="Q39" i="14"/>
  <c r="R39" i="14"/>
  <c r="S39" i="14"/>
  <c r="T39" i="14"/>
  <c r="U39" i="14"/>
  <c r="V39" i="14"/>
  <c r="W39" i="14"/>
  <c r="X39" i="14"/>
  <c r="Y39" i="14"/>
  <c r="Z39" i="14"/>
  <c r="AA39" i="14"/>
  <c r="AB39" i="14"/>
  <c r="AC39" i="14"/>
  <c r="AD39" i="14"/>
  <c r="AE39" i="14"/>
  <c r="B40" i="14"/>
  <c r="C40" i="14"/>
  <c r="D40" i="14"/>
  <c r="E40" i="14"/>
  <c r="F40" i="14"/>
  <c r="G40" i="14"/>
  <c r="H40" i="14"/>
  <c r="I40" i="14"/>
  <c r="J40" i="14"/>
  <c r="K40" i="14"/>
  <c r="L40" i="14"/>
  <c r="M40" i="14"/>
  <c r="N40" i="14"/>
  <c r="O40" i="14"/>
  <c r="P40" i="14"/>
  <c r="Q40" i="14"/>
  <c r="R40" i="14"/>
  <c r="S40" i="14"/>
  <c r="T40" i="14"/>
  <c r="U40" i="14"/>
  <c r="V40" i="14"/>
  <c r="W40" i="14"/>
  <c r="X40" i="14"/>
  <c r="Y40" i="14"/>
  <c r="Z40" i="14"/>
  <c r="AA40" i="14"/>
  <c r="AB40" i="14"/>
  <c r="AC40" i="14"/>
  <c r="AD40" i="14"/>
  <c r="AE40" i="14"/>
  <c r="B41" i="14"/>
  <c r="C41" i="14"/>
  <c r="D41" i="14"/>
  <c r="E41" i="14"/>
  <c r="F41" i="14"/>
  <c r="G41" i="14"/>
  <c r="H41" i="14"/>
  <c r="I41" i="14"/>
  <c r="J41" i="14"/>
  <c r="K41" i="14"/>
  <c r="L41" i="14"/>
  <c r="M41" i="14"/>
  <c r="N41" i="14"/>
  <c r="O41" i="14"/>
  <c r="P41" i="14"/>
  <c r="Q41" i="14"/>
  <c r="R41" i="14"/>
  <c r="S41" i="14"/>
  <c r="T41" i="14"/>
  <c r="U41" i="14"/>
  <c r="V41" i="14"/>
  <c r="W41" i="14"/>
  <c r="X41" i="14"/>
  <c r="Y41" i="14"/>
  <c r="Z41" i="14"/>
  <c r="AA41" i="14"/>
  <c r="AB41" i="14"/>
  <c r="AC41" i="14"/>
  <c r="AD41" i="14"/>
  <c r="AE41" i="14"/>
  <c r="B42" i="14"/>
  <c r="C42" i="14"/>
  <c r="D42" i="14"/>
  <c r="E42" i="14"/>
  <c r="F42" i="14"/>
  <c r="G42" i="14"/>
  <c r="H42" i="14"/>
  <c r="I42" i="14"/>
  <c r="J42" i="14"/>
  <c r="K42" i="14"/>
  <c r="L42" i="14"/>
  <c r="M42" i="14"/>
  <c r="N42" i="14"/>
  <c r="O42" i="14"/>
  <c r="P42" i="14"/>
  <c r="Q42" i="14"/>
  <c r="R42" i="14"/>
  <c r="S42" i="14"/>
  <c r="T42" i="14"/>
  <c r="U42" i="14"/>
  <c r="V42" i="14"/>
  <c r="W42" i="14"/>
  <c r="X42" i="14"/>
  <c r="Y42" i="14"/>
  <c r="Z42" i="14"/>
  <c r="AA42" i="14"/>
  <c r="AB42" i="14"/>
  <c r="AC42" i="14"/>
  <c r="AD42" i="14"/>
  <c r="AE42" i="14"/>
  <c r="B43" i="14"/>
  <c r="C43" i="14"/>
  <c r="D43" i="14"/>
  <c r="E43" i="14"/>
  <c r="F43" i="14"/>
  <c r="G43" i="14"/>
  <c r="H43" i="14"/>
  <c r="I43" i="14"/>
  <c r="J43" i="14"/>
  <c r="K43" i="14"/>
  <c r="L43" i="14"/>
  <c r="M43" i="14"/>
  <c r="N43" i="14"/>
  <c r="O43" i="14"/>
  <c r="P43" i="14"/>
  <c r="Q43" i="14"/>
  <c r="R43" i="14"/>
  <c r="S43" i="14"/>
  <c r="T43" i="14"/>
  <c r="U43" i="14"/>
  <c r="V43" i="14"/>
  <c r="W43" i="14"/>
  <c r="X43" i="14"/>
  <c r="Y43" i="14"/>
  <c r="Z43" i="14"/>
  <c r="AA43" i="14"/>
  <c r="AB43" i="14"/>
  <c r="AC43" i="14"/>
  <c r="AD43" i="14"/>
  <c r="AE43" i="14"/>
  <c r="B44" i="14"/>
  <c r="C44" i="14"/>
  <c r="D44" i="14"/>
  <c r="E44" i="14"/>
  <c r="F44" i="14"/>
  <c r="G44" i="14"/>
  <c r="H44" i="14"/>
  <c r="I44" i="14"/>
  <c r="J44" i="14"/>
  <c r="K44" i="14"/>
  <c r="L44" i="14"/>
  <c r="M44" i="14"/>
  <c r="N44" i="14"/>
  <c r="O44" i="14"/>
  <c r="P44" i="14"/>
  <c r="Q44" i="14"/>
  <c r="R44" i="14"/>
  <c r="S44" i="14"/>
  <c r="T44" i="14"/>
  <c r="U44" i="14"/>
  <c r="V44" i="14"/>
  <c r="W44" i="14"/>
  <c r="X44" i="14"/>
  <c r="Y44" i="14"/>
  <c r="Z44" i="14"/>
  <c r="AA44" i="14"/>
  <c r="AB44" i="14"/>
  <c r="AC44" i="14"/>
  <c r="AD44" i="14"/>
  <c r="AE44" i="14"/>
  <c r="B45" i="14"/>
  <c r="C45" i="14"/>
  <c r="D45" i="14"/>
  <c r="E45" i="14"/>
  <c r="F45" i="14"/>
  <c r="G45" i="14"/>
  <c r="H45" i="14"/>
  <c r="I45" i="14"/>
  <c r="J45" i="14"/>
  <c r="K45" i="14"/>
  <c r="L45" i="14"/>
  <c r="M45" i="14"/>
  <c r="N45" i="14"/>
  <c r="O45" i="14"/>
  <c r="P45" i="14"/>
  <c r="Q45" i="14"/>
  <c r="R45" i="14"/>
  <c r="S45" i="14"/>
  <c r="T45" i="14"/>
  <c r="U45" i="14"/>
  <c r="V45" i="14"/>
  <c r="W45" i="14"/>
  <c r="X45" i="14"/>
  <c r="Y45" i="14"/>
  <c r="Z45" i="14"/>
  <c r="AA45" i="14"/>
  <c r="AB45" i="14"/>
  <c r="AC45" i="14"/>
  <c r="AD45" i="14"/>
  <c r="AE45" i="14"/>
  <c r="B46" i="14"/>
  <c r="C46" i="14"/>
  <c r="D46" i="14"/>
  <c r="E46" i="14"/>
  <c r="F46" i="14"/>
  <c r="G46" i="14"/>
  <c r="H46" i="14"/>
  <c r="I46" i="14"/>
  <c r="J46" i="14"/>
  <c r="K46" i="14"/>
  <c r="L46" i="14"/>
  <c r="M46" i="14"/>
  <c r="N46" i="14"/>
  <c r="O46" i="14"/>
  <c r="P46" i="14"/>
  <c r="Q46" i="14"/>
  <c r="R46" i="14"/>
  <c r="S46" i="14"/>
  <c r="T46" i="14"/>
  <c r="U46" i="14"/>
  <c r="V46" i="14"/>
  <c r="W46" i="14"/>
  <c r="X46" i="14"/>
  <c r="Y46" i="14"/>
  <c r="Z46" i="14"/>
  <c r="AA46" i="14"/>
  <c r="AB46" i="14"/>
  <c r="AC46" i="14"/>
  <c r="AD46" i="14"/>
  <c r="AE46" i="14"/>
  <c r="B47" i="14"/>
  <c r="C47" i="14"/>
  <c r="D47" i="14"/>
  <c r="E47" i="14"/>
  <c r="F47" i="14"/>
  <c r="G47" i="14"/>
  <c r="H47" i="14"/>
  <c r="I47" i="14"/>
  <c r="J47" i="14"/>
  <c r="K47" i="14"/>
  <c r="L47" i="14"/>
  <c r="M47" i="14"/>
  <c r="N47" i="14"/>
  <c r="O47" i="14"/>
  <c r="P47" i="14"/>
  <c r="Q47" i="14"/>
  <c r="R47" i="14"/>
  <c r="S47" i="14"/>
  <c r="T47" i="14"/>
  <c r="U47" i="14"/>
  <c r="V47" i="14"/>
  <c r="W47" i="14"/>
  <c r="X47" i="14"/>
  <c r="Y47" i="14"/>
  <c r="Z47" i="14"/>
  <c r="AA47" i="14"/>
  <c r="AB47" i="14"/>
  <c r="AC47" i="14"/>
  <c r="AD47" i="14"/>
  <c r="AE47" i="14"/>
  <c r="B48" i="14"/>
  <c r="C48" i="14"/>
  <c r="D48" i="14"/>
  <c r="E48" i="14"/>
  <c r="F48" i="14"/>
  <c r="G48" i="14"/>
  <c r="H48" i="14"/>
  <c r="I48" i="14"/>
  <c r="J48" i="14"/>
  <c r="K48" i="14"/>
  <c r="L48" i="14"/>
  <c r="M48" i="14"/>
  <c r="N48" i="14"/>
  <c r="O48" i="14"/>
  <c r="P48" i="14"/>
  <c r="Q48" i="14"/>
  <c r="R48" i="14"/>
  <c r="S48" i="14"/>
  <c r="T48" i="14"/>
  <c r="U48" i="14"/>
  <c r="V48" i="14"/>
  <c r="W48" i="14"/>
  <c r="X48" i="14"/>
  <c r="Y48" i="14"/>
  <c r="Z48" i="14"/>
  <c r="AA48" i="14"/>
  <c r="AB48" i="14"/>
  <c r="AC48" i="14"/>
  <c r="AD48" i="14"/>
  <c r="AE48" i="14"/>
  <c r="B49" i="14"/>
  <c r="C49" i="14"/>
  <c r="D49" i="14"/>
  <c r="E49" i="14"/>
  <c r="F49" i="14"/>
  <c r="G49" i="14"/>
  <c r="H49" i="14"/>
  <c r="I49" i="14"/>
  <c r="J49" i="14"/>
  <c r="K49" i="14"/>
  <c r="L49" i="14"/>
  <c r="M49" i="14"/>
  <c r="N49" i="14"/>
  <c r="O49" i="14"/>
  <c r="P49" i="14"/>
  <c r="Q49" i="14"/>
  <c r="R49" i="14"/>
  <c r="S49" i="14"/>
  <c r="T49" i="14"/>
  <c r="U49" i="14"/>
  <c r="V49" i="14"/>
  <c r="W49" i="14"/>
  <c r="X49" i="14"/>
  <c r="Y49" i="14"/>
  <c r="Z49" i="14"/>
  <c r="AA49" i="14"/>
  <c r="AB49" i="14"/>
  <c r="AC49" i="14"/>
  <c r="AD49" i="14"/>
  <c r="AE49" i="14"/>
  <c r="B50" i="14"/>
  <c r="C50" i="14"/>
  <c r="D50" i="14"/>
  <c r="E50" i="14"/>
  <c r="F50" i="14"/>
  <c r="G50" i="14"/>
  <c r="H50" i="14"/>
  <c r="I50" i="14"/>
  <c r="J50" i="14"/>
  <c r="K50" i="14"/>
  <c r="L50" i="14"/>
  <c r="M50" i="14"/>
  <c r="N50" i="14"/>
  <c r="O50" i="14"/>
  <c r="P50" i="14"/>
  <c r="Q50" i="14"/>
  <c r="R50" i="14"/>
  <c r="S50" i="14"/>
  <c r="T50" i="14"/>
  <c r="U50" i="14"/>
  <c r="V50" i="14"/>
  <c r="W50" i="14"/>
  <c r="X50" i="14"/>
  <c r="Y50" i="14"/>
  <c r="Z50" i="14"/>
  <c r="AA50" i="14"/>
  <c r="AB50" i="14"/>
  <c r="AC50" i="14"/>
  <c r="AD50" i="14"/>
  <c r="AE50" i="14"/>
  <c r="B51" i="14"/>
  <c r="C51" i="14"/>
  <c r="D51" i="14"/>
  <c r="E51" i="14"/>
  <c r="F51" i="14"/>
  <c r="G51" i="14"/>
  <c r="H51" i="14"/>
  <c r="I51" i="14"/>
  <c r="J51" i="14"/>
  <c r="K51" i="14"/>
  <c r="L51" i="14"/>
  <c r="M51" i="14"/>
  <c r="N51" i="14"/>
  <c r="O51" i="14"/>
  <c r="P51" i="14"/>
  <c r="Q51" i="14"/>
  <c r="R51" i="14"/>
  <c r="S51" i="14"/>
  <c r="T51" i="14"/>
  <c r="U51" i="14"/>
  <c r="V51" i="14"/>
  <c r="W51" i="14"/>
  <c r="X51" i="14"/>
  <c r="Y51" i="14"/>
  <c r="Z51" i="14"/>
  <c r="AA51" i="14"/>
  <c r="AB51" i="14"/>
  <c r="AC51" i="14"/>
  <c r="AD51" i="14"/>
  <c r="AE51" i="14"/>
  <c r="B52" i="14"/>
  <c r="C52" i="14"/>
  <c r="D52" i="14"/>
  <c r="E52" i="14"/>
  <c r="F52" i="14"/>
  <c r="G52" i="14"/>
  <c r="H52" i="14"/>
  <c r="I52" i="14"/>
  <c r="J52" i="14"/>
  <c r="K52" i="14"/>
  <c r="L52" i="14"/>
  <c r="M52" i="14"/>
  <c r="N52" i="14"/>
  <c r="O52" i="14"/>
  <c r="P52" i="14"/>
  <c r="Q52" i="14"/>
  <c r="R52" i="14"/>
  <c r="S52" i="14"/>
  <c r="T52" i="14"/>
  <c r="U52" i="14"/>
  <c r="V52" i="14"/>
  <c r="W52" i="14"/>
  <c r="X52" i="14"/>
  <c r="Y52" i="14"/>
  <c r="Z52" i="14"/>
  <c r="AA52" i="14"/>
  <c r="AB52" i="14"/>
  <c r="AC52" i="14"/>
  <c r="AD52" i="14"/>
  <c r="AE52" i="14"/>
  <c r="B53" i="14"/>
  <c r="C53" i="14"/>
  <c r="D53" i="14"/>
  <c r="E53" i="14"/>
  <c r="F53" i="14"/>
  <c r="G53" i="14"/>
  <c r="H53" i="14"/>
  <c r="I53" i="14"/>
  <c r="J53" i="14"/>
  <c r="K53" i="14"/>
  <c r="L53" i="14"/>
  <c r="M53" i="14"/>
  <c r="N53" i="14"/>
  <c r="O53" i="14"/>
  <c r="P53" i="14"/>
  <c r="Q53" i="14"/>
  <c r="R53" i="14"/>
  <c r="S53" i="14"/>
  <c r="T53" i="14"/>
  <c r="U53" i="14"/>
  <c r="V53" i="14"/>
  <c r="W53" i="14"/>
  <c r="X53" i="14"/>
  <c r="Y53" i="14"/>
  <c r="Z53" i="14"/>
  <c r="AA53" i="14"/>
  <c r="AB53" i="14"/>
  <c r="AC53" i="14"/>
  <c r="AD53" i="14"/>
  <c r="AE53" i="14"/>
  <c r="B54" i="14"/>
  <c r="C54" i="14"/>
  <c r="D54" i="14"/>
  <c r="E54" i="14"/>
  <c r="F54" i="14"/>
  <c r="G54" i="14"/>
  <c r="H54" i="14"/>
  <c r="I54" i="14"/>
  <c r="J54" i="14"/>
  <c r="K54" i="14"/>
  <c r="L54" i="14"/>
  <c r="M54" i="14"/>
  <c r="N54" i="14"/>
  <c r="O54" i="14"/>
  <c r="P54" i="14"/>
  <c r="Q54" i="14"/>
  <c r="R54" i="14"/>
  <c r="S54" i="14"/>
  <c r="T54" i="14"/>
  <c r="U54" i="14"/>
  <c r="V54" i="14"/>
  <c r="W54" i="14"/>
  <c r="X54" i="14"/>
  <c r="Y54" i="14"/>
  <c r="Z54" i="14"/>
  <c r="AA54" i="14"/>
  <c r="AB54" i="14"/>
  <c r="AC54" i="14"/>
  <c r="AD54" i="14"/>
  <c r="AE54" i="14"/>
  <c r="B55" i="14"/>
  <c r="C55" i="14"/>
  <c r="D55" i="14"/>
  <c r="E55" i="14"/>
  <c r="F55" i="14"/>
  <c r="G55" i="14"/>
  <c r="H55" i="14"/>
  <c r="I55" i="14"/>
  <c r="J55" i="14"/>
  <c r="K55" i="14"/>
  <c r="L55" i="14"/>
  <c r="M55" i="14"/>
  <c r="N55" i="14"/>
  <c r="O55" i="14"/>
  <c r="P55" i="14"/>
  <c r="Q55" i="14"/>
  <c r="R55" i="14"/>
  <c r="S55" i="14"/>
  <c r="T55" i="14"/>
  <c r="U55" i="14"/>
  <c r="V55" i="14"/>
  <c r="W55" i="14"/>
  <c r="X55" i="14"/>
  <c r="Y55" i="14"/>
  <c r="Z55" i="14"/>
  <c r="AA55" i="14"/>
  <c r="AB55" i="14"/>
  <c r="AC55" i="14"/>
  <c r="AD55" i="14"/>
  <c r="AE55" i="14"/>
  <c r="B56" i="14"/>
  <c r="C56" i="14"/>
  <c r="D56" i="14"/>
  <c r="E56" i="14"/>
  <c r="F56" i="14"/>
  <c r="G56" i="14"/>
  <c r="H56" i="14"/>
  <c r="I56" i="14"/>
  <c r="J56" i="14"/>
  <c r="K56" i="14"/>
  <c r="L56" i="14"/>
  <c r="M56" i="14"/>
  <c r="N56" i="14"/>
  <c r="O56" i="14"/>
  <c r="P56" i="14"/>
  <c r="Q56" i="14"/>
  <c r="R56" i="14"/>
  <c r="S56" i="14"/>
  <c r="T56" i="14"/>
  <c r="U56" i="14"/>
  <c r="V56" i="14"/>
  <c r="W56" i="14"/>
  <c r="X56" i="14"/>
  <c r="Y56" i="14"/>
  <c r="Z56" i="14"/>
  <c r="AA56" i="14"/>
  <c r="AB56" i="14"/>
  <c r="AC56" i="14"/>
  <c r="AD56" i="14"/>
  <c r="AE56" i="14"/>
  <c r="P52" i="24" l="1"/>
  <c r="AE41" i="24"/>
  <c r="AE52" i="24"/>
  <c r="P48" i="24"/>
  <c r="P44" i="24"/>
  <c r="AE55" i="24"/>
  <c r="AE53" i="24"/>
  <c r="AE51" i="24"/>
  <c r="AE49" i="24"/>
  <c r="AE47" i="24"/>
  <c r="AE45" i="24"/>
  <c r="AE43" i="24"/>
  <c r="AE39" i="24"/>
  <c r="AE37" i="24"/>
  <c r="AE35" i="24"/>
  <c r="AE33" i="24"/>
  <c r="AE31" i="24"/>
  <c r="AE29" i="24"/>
  <c r="AE27" i="24"/>
  <c r="AE25" i="24"/>
  <c r="AE23" i="24"/>
  <c r="AE54" i="24"/>
  <c r="AE50" i="24"/>
  <c r="AE46" i="24"/>
  <c r="AE44" i="24"/>
  <c r="AE42" i="24"/>
  <c r="AE38" i="24"/>
  <c r="AE36" i="24"/>
  <c r="AE30" i="24"/>
  <c r="AE28" i="24"/>
  <c r="AE26" i="24"/>
  <c r="AE22" i="24"/>
  <c r="AB55" i="24"/>
  <c r="AB53" i="24"/>
  <c r="AB51" i="24"/>
  <c r="AB49" i="24"/>
  <c r="AB47" i="24"/>
  <c r="AB45" i="24"/>
  <c r="AB43" i="24"/>
  <c r="AB41" i="24"/>
  <c r="AB37" i="24"/>
  <c r="AB33" i="24"/>
  <c r="AB31" i="24"/>
  <c r="AB29" i="24"/>
  <c r="AB27" i="24"/>
  <c r="AB25" i="24"/>
  <c r="AB23" i="24"/>
  <c r="AB54" i="24"/>
  <c r="AB52" i="24"/>
  <c r="AB50" i="24"/>
  <c r="AB44" i="24"/>
  <c r="AB38" i="24"/>
  <c r="AB36" i="24"/>
  <c r="AB34" i="24"/>
  <c r="AB30" i="24"/>
  <c r="AB28" i="24"/>
  <c r="AB26" i="24"/>
  <c r="AB24" i="24"/>
  <c r="AB22" i="24"/>
  <c r="Y55" i="24"/>
  <c r="Y53" i="24"/>
  <c r="Y51" i="24"/>
  <c r="Y49" i="24"/>
  <c r="Y47" i="24"/>
  <c r="Y45" i="24"/>
  <c r="Y41" i="24"/>
  <c r="Y39" i="24"/>
  <c r="Y37" i="24"/>
  <c r="Y35" i="24"/>
  <c r="Y33" i="24"/>
  <c r="Y31" i="24"/>
  <c r="Y29" i="24"/>
  <c r="Y27" i="24"/>
  <c r="Y25" i="24"/>
  <c r="Y23" i="24"/>
  <c r="Y56" i="24"/>
  <c r="Y48" i="24"/>
  <c r="Y40" i="24"/>
  <c r="Y32" i="24"/>
  <c r="Y24" i="24"/>
  <c r="V51" i="24"/>
  <c r="V47" i="24"/>
  <c r="V43" i="24"/>
  <c r="V41" i="24"/>
  <c r="V39" i="24"/>
  <c r="V37" i="24"/>
  <c r="V35" i="24"/>
  <c r="V29" i="24"/>
  <c r="V27" i="24"/>
  <c r="V25" i="24"/>
  <c r="V23" i="24"/>
  <c r="V36" i="24"/>
  <c r="V32" i="24"/>
  <c r="V28" i="24"/>
  <c r="S55" i="24"/>
  <c r="S53" i="24"/>
  <c r="S51" i="24"/>
  <c r="S49" i="24"/>
  <c r="S47" i="24"/>
  <c r="S45" i="24"/>
  <c r="S43" i="24"/>
  <c r="S41" i="24"/>
  <c r="S39" i="24"/>
  <c r="S35" i="24"/>
  <c r="S33" i="24"/>
  <c r="S31" i="24"/>
  <c r="S29" i="24"/>
  <c r="S27" i="24"/>
  <c r="S25" i="24"/>
  <c r="S23" i="24"/>
  <c r="S56" i="24"/>
  <c r="S52" i="24"/>
  <c r="S50" i="24"/>
  <c r="S48" i="24"/>
  <c r="S46" i="24"/>
  <c r="S44" i="24"/>
  <c r="S42" i="24"/>
  <c r="S40" i="24"/>
  <c r="S32" i="24"/>
  <c r="S28" i="24"/>
  <c r="S26" i="24"/>
  <c r="S24" i="24"/>
  <c r="S22" i="24"/>
  <c r="M49" i="24"/>
  <c r="M41" i="24"/>
  <c r="M37" i="24"/>
  <c r="M33" i="24"/>
  <c r="M50" i="24"/>
  <c r="M42" i="24"/>
  <c r="M38" i="24"/>
  <c r="M26" i="24"/>
  <c r="M22" i="24"/>
  <c r="J55" i="24"/>
  <c r="J51" i="24"/>
  <c r="J43" i="24"/>
  <c r="J39" i="24"/>
  <c r="J35" i="24"/>
  <c r="J31" i="24"/>
  <c r="J27" i="24"/>
  <c r="J54" i="24"/>
  <c r="J46" i="24"/>
  <c r="C56" i="24"/>
  <c r="C49" i="24"/>
  <c r="D49" i="24" s="1"/>
  <c r="P40" i="24"/>
  <c r="M20" i="24"/>
  <c r="C48" i="24"/>
  <c r="C36" i="24"/>
  <c r="C33" i="24"/>
  <c r="C28" i="24"/>
  <c r="G22" i="24"/>
  <c r="C20" i="24"/>
  <c r="G19" i="24"/>
  <c r="C16" i="24"/>
  <c r="G13" i="24"/>
  <c r="B55" i="24"/>
  <c r="B22" i="24"/>
  <c r="J42" i="27"/>
  <c r="J18" i="27"/>
  <c r="G42" i="27"/>
  <c r="G32" i="27"/>
  <c r="C42" i="27"/>
  <c r="D42" i="27" s="1"/>
  <c r="Y20" i="24"/>
  <c r="V21" i="24"/>
  <c r="S20" i="24"/>
  <c r="M21" i="24"/>
  <c r="J19" i="27"/>
  <c r="J36" i="27"/>
  <c r="G20" i="27"/>
  <c r="G21" i="27"/>
  <c r="B53" i="27"/>
  <c r="B49" i="27"/>
  <c r="B45" i="27"/>
  <c r="B41" i="27"/>
  <c r="B37" i="27"/>
  <c r="B33" i="27"/>
  <c r="D33" i="27" s="1"/>
  <c r="B29" i="27"/>
  <c r="B25" i="27"/>
  <c r="B21" i="27"/>
  <c r="D21" i="27" s="1"/>
  <c r="B17" i="27"/>
  <c r="B13" i="27"/>
  <c r="B9" i="27"/>
  <c r="P54" i="24"/>
  <c r="G49" i="24"/>
  <c r="G35" i="24"/>
  <c r="P46" i="24"/>
  <c r="G38" i="24"/>
  <c r="G34" i="24"/>
  <c r="G27" i="24"/>
  <c r="G26" i="24"/>
  <c r="C25" i="24"/>
  <c r="G25" i="24"/>
  <c r="G23" i="24"/>
  <c r="AE18" i="24"/>
  <c r="AB20" i="24"/>
  <c r="AB16" i="24"/>
  <c r="Y54" i="24"/>
  <c r="Y50" i="24"/>
  <c r="Y46" i="24"/>
  <c r="Y42" i="24"/>
  <c r="Y38" i="24"/>
  <c r="Y34" i="24"/>
  <c r="Y30" i="24"/>
  <c r="Y26" i="24"/>
  <c r="Y22" i="24"/>
  <c r="Y18" i="24"/>
  <c r="Y14" i="24"/>
  <c r="Y10" i="24"/>
  <c r="V20" i="24"/>
  <c r="V16" i="24"/>
  <c r="S18" i="24"/>
  <c r="S14" i="24"/>
  <c r="S21" i="24"/>
  <c r="M56" i="24"/>
  <c r="M52" i="24"/>
  <c r="M44" i="24"/>
  <c r="M40" i="24"/>
  <c r="M36" i="24"/>
  <c r="M32" i="24"/>
  <c r="M28" i="24"/>
  <c r="J56" i="24"/>
  <c r="J52" i="24"/>
  <c r="J50" i="24"/>
  <c r="J48" i="24"/>
  <c r="J44" i="24"/>
  <c r="J42" i="24"/>
  <c r="J40" i="24"/>
  <c r="J36" i="24"/>
  <c r="J34" i="24"/>
  <c r="J32" i="24"/>
  <c r="J30" i="24"/>
  <c r="J28" i="24"/>
  <c r="J26" i="24"/>
  <c r="J24" i="24"/>
  <c r="J22" i="24"/>
  <c r="J53" i="24"/>
  <c r="J45" i="24"/>
  <c r="J37" i="24"/>
  <c r="J29" i="24"/>
  <c r="J25" i="24"/>
  <c r="C55" i="24"/>
  <c r="C45" i="24"/>
  <c r="C43" i="24"/>
  <c r="C39" i="24"/>
  <c r="C32" i="24"/>
  <c r="C31" i="24"/>
  <c r="C23" i="24"/>
  <c r="D23" i="24" s="1"/>
  <c r="P22" i="24"/>
  <c r="B51" i="24"/>
  <c r="B50" i="24"/>
  <c r="G48" i="24"/>
  <c r="B46" i="24"/>
  <c r="G44" i="24"/>
  <c r="B39" i="24"/>
  <c r="B33" i="24"/>
  <c r="B29" i="24"/>
  <c r="G37" i="27"/>
  <c r="G9" i="27"/>
  <c r="B43" i="27"/>
  <c r="B39" i="27"/>
  <c r="B31" i="27"/>
  <c r="B23" i="27"/>
  <c r="D37" i="27"/>
  <c r="C50" i="27"/>
  <c r="D50" i="27" s="1"/>
  <c r="C22" i="27"/>
  <c r="D22" i="27" s="1"/>
  <c r="B18" i="27"/>
  <c r="D18" i="27" s="1"/>
  <c r="M16" i="24"/>
  <c r="M12" i="24"/>
  <c r="J18" i="24"/>
  <c r="J14" i="24"/>
  <c r="J10" i="24"/>
  <c r="D9" i="27"/>
  <c r="S13" i="24"/>
  <c r="AE20" i="24"/>
  <c r="J20" i="24"/>
  <c r="P20" i="24"/>
  <c r="P16" i="24"/>
  <c r="J21" i="24"/>
  <c r="J22" i="27"/>
  <c r="P18" i="24"/>
  <c r="G21" i="24"/>
  <c r="AE21" i="24"/>
  <c r="Y21" i="24"/>
  <c r="B18" i="24"/>
  <c r="C12" i="24"/>
  <c r="B52" i="27"/>
  <c r="B12" i="27"/>
  <c r="B48" i="27"/>
  <c r="B36" i="27"/>
  <c r="D36" i="27" s="1"/>
  <c r="B32" i="27"/>
  <c r="B10" i="24"/>
  <c r="AE12" i="24"/>
  <c r="AB18" i="24"/>
  <c r="AB14" i="24"/>
  <c r="AB13" i="24"/>
  <c r="Y12" i="24"/>
  <c r="Y19" i="24"/>
  <c r="Y15" i="24"/>
  <c r="Y11" i="24"/>
  <c r="V17" i="24"/>
  <c r="S12" i="24"/>
  <c r="M18" i="24"/>
  <c r="M14" i="24"/>
  <c r="M10" i="24"/>
  <c r="M17" i="24"/>
  <c r="J16" i="24"/>
  <c r="J19" i="24"/>
  <c r="J11" i="24"/>
  <c r="AB15" i="24"/>
  <c r="V19" i="24"/>
  <c r="J28" i="27"/>
  <c r="C39" i="27"/>
  <c r="D39" i="27" s="1"/>
  <c r="B55" i="27"/>
  <c r="D55" i="27" s="1"/>
  <c r="C23" i="27"/>
  <c r="D23" i="27" s="1"/>
  <c r="B27" i="27"/>
  <c r="M36" i="27"/>
  <c r="J35" i="27"/>
  <c r="J23" i="27"/>
  <c r="G48" i="27"/>
  <c r="C34" i="27"/>
  <c r="D34" i="27" s="1"/>
  <c r="C26" i="27"/>
  <c r="D26" i="27" s="1"/>
  <c r="B54" i="27"/>
  <c r="B44" i="27"/>
  <c r="B16" i="27"/>
  <c r="M35" i="27"/>
  <c r="J21" i="27"/>
  <c r="J9" i="27"/>
  <c r="G35" i="27"/>
  <c r="G23" i="27"/>
  <c r="C38" i="27"/>
  <c r="D38" i="27" s="1"/>
  <c r="B28" i="27"/>
  <c r="B20" i="27"/>
  <c r="D20" i="27" s="1"/>
  <c r="B46" i="27"/>
  <c r="B30" i="27"/>
  <c r="B14" i="27"/>
  <c r="B10" i="27"/>
  <c r="B15" i="27"/>
  <c r="B11" i="27"/>
  <c r="J17" i="24"/>
  <c r="J13" i="24"/>
  <c r="G17" i="24"/>
  <c r="G15" i="24"/>
  <c r="G11" i="24"/>
  <c r="P10" i="24"/>
  <c r="N8" i="27"/>
  <c r="J34" i="27"/>
  <c r="C43" i="27"/>
  <c r="D43" i="27" s="1"/>
  <c r="C11" i="27"/>
  <c r="D11" i="27" s="1"/>
  <c r="B47" i="27"/>
  <c r="G34" i="27"/>
  <c r="C31" i="27"/>
  <c r="D31" i="27" s="1"/>
  <c r="C15" i="27"/>
  <c r="D15" i="27" s="1"/>
  <c r="O8" i="27"/>
  <c r="P8" i="27" s="1"/>
  <c r="B51" i="27"/>
  <c r="D51" i="27" s="1"/>
  <c r="B35" i="27"/>
  <c r="D35" i="27" s="1"/>
  <c r="B19" i="27"/>
  <c r="D19" i="27" s="1"/>
  <c r="D48" i="27"/>
  <c r="D28" i="27"/>
  <c r="F9" i="24"/>
  <c r="AE19" i="24"/>
  <c r="AE15" i="24"/>
  <c r="AE11" i="24"/>
  <c r="AE14" i="24"/>
  <c r="AE10" i="24"/>
  <c r="AB17" i="24"/>
  <c r="V13" i="24"/>
  <c r="V12" i="24"/>
  <c r="S19" i="24"/>
  <c r="S15" i="24"/>
  <c r="S11" i="24"/>
  <c r="S10" i="24"/>
  <c r="J15" i="24"/>
  <c r="C17" i="24"/>
  <c r="C15" i="24"/>
  <c r="C11" i="24"/>
  <c r="P14" i="24"/>
  <c r="P12" i="24"/>
  <c r="G16" i="24"/>
  <c r="AE17" i="24"/>
  <c r="AE13" i="24"/>
  <c r="AE16" i="24"/>
  <c r="AB19" i="24"/>
  <c r="AB11" i="24"/>
  <c r="Y17" i="24"/>
  <c r="Y13" i="24"/>
  <c r="V15" i="24"/>
  <c r="V11" i="24"/>
  <c r="S17" i="24"/>
  <c r="S16" i="24"/>
  <c r="G18" i="24"/>
  <c r="B19" i="24"/>
  <c r="B17" i="24"/>
  <c r="B13" i="24"/>
  <c r="A7" i="14"/>
  <c r="A8" i="14"/>
  <c r="A8" i="17"/>
  <c r="A8" i="20"/>
  <c r="A8" i="24"/>
  <c r="A7" i="17"/>
  <c r="A7" i="24"/>
  <c r="AE56" i="24"/>
  <c r="AE48" i="24"/>
  <c r="AE40" i="24"/>
  <c r="AE32" i="24"/>
  <c r="AE24" i="24"/>
  <c r="AB10" i="24"/>
  <c r="Y52" i="24"/>
  <c r="Y44" i="24"/>
  <c r="Y36" i="24"/>
  <c r="Y28" i="24"/>
  <c r="Y16" i="24"/>
  <c r="I9" i="24"/>
  <c r="C52" i="24"/>
  <c r="N9" i="24"/>
  <c r="Z9" i="24"/>
  <c r="AB12" i="24"/>
  <c r="W9" i="24"/>
  <c r="M13" i="24"/>
  <c r="D33" i="24"/>
  <c r="X9" i="24"/>
  <c r="K9" i="24"/>
  <c r="T9" i="24"/>
  <c r="AC9" i="24"/>
  <c r="G50" i="24"/>
  <c r="C41" i="24"/>
  <c r="C24" i="24"/>
  <c r="C13" i="24"/>
  <c r="B37" i="24"/>
  <c r="G28" i="24"/>
  <c r="B26" i="24"/>
  <c r="G24" i="24"/>
  <c r="B15" i="24"/>
  <c r="D15" i="24" s="1"/>
  <c r="E8" i="27"/>
  <c r="D32" i="27"/>
  <c r="F8" i="27"/>
  <c r="D10" i="27"/>
  <c r="C47" i="24"/>
  <c r="C40" i="24"/>
  <c r="G10" i="24"/>
  <c r="B53" i="24"/>
  <c r="G40" i="24"/>
  <c r="B31" i="24"/>
  <c r="C29" i="24"/>
  <c r="D29" i="24" s="1"/>
  <c r="C27" i="24"/>
  <c r="G56" i="24"/>
  <c r="B47" i="24"/>
  <c r="B21" i="24"/>
  <c r="B14" i="24"/>
  <c r="E9" i="24"/>
  <c r="L8" i="27"/>
  <c r="H8" i="27"/>
  <c r="C40" i="27"/>
  <c r="D40" i="27" s="1"/>
  <c r="C24" i="27"/>
  <c r="D24" i="27" s="1"/>
  <c r="AA9" i="24"/>
  <c r="AB9" i="24" s="1"/>
  <c r="V54" i="24"/>
  <c r="V50" i="24"/>
  <c r="V46" i="24"/>
  <c r="V42" i="24"/>
  <c r="V38" i="24"/>
  <c r="V34" i="24"/>
  <c r="V30" i="24"/>
  <c r="V26" i="24"/>
  <c r="V22" i="24"/>
  <c r="V18" i="24"/>
  <c r="V14" i="24"/>
  <c r="U9" i="24"/>
  <c r="Q9" i="24"/>
  <c r="M55" i="24"/>
  <c r="M51" i="24"/>
  <c r="M47" i="24"/>
  <c r="M43" i="24"/>
  <c r="M39" i="24"/>
  <c r="M35" i="24"/>
  <c r="M31" i="24"/>
  <c r="M27" i="24"/>
  <c r="M23" i="24"/>
  <c r="M19" i="24"/>
  <c r="M15" i="24"/>
  <c r="M11" i="24"/>
  <c r="H9" i="24"/>
  <c r="C53" i="24"/>
  <c r="C51" i="24"/>
  <c r="D51" i="24" s="1"/>
  <c r="G46" i="24"/>
  <c r="C37" i="24"/>
  <c r="C35" i="24"/>
  <c r="D35" i="24" s="1"/>
  <c r="G30" i="24"/>
  <c r="C21" i="24"/>
  <c r="D21" i="24" s="1"/>
  <c r="C19" i="24"/>
  <c r="D19" i="24" s="1"/>
  <c r="G14" i="24"/>
  <c r="G52" i="24"/>
  <c r="B43" i="24"/>
  <c r="D43" i="24" s="1"/>
  <c r="B41" i="24"/>
  <c r="G36" i="24"/>
  <c r="B27" i="24"/>
  <c r="B25" i="24"/>
  <c r="D25" i="24" s="1"/>
  <c r="G20" i="24"/>
  <c r="B11" i="24"/>
  <c r="K8" i="27"/>
  <c r="J32" i="27"/>
  <c r="A6" i="27"/>
  <c r="D45" i="24"/>
  <c r="D13" i="24"/>
  <c r="D31" i="24"/>
  <c r="P55" i="24"/>
  <c r="P53" i="24"/>
  <c r="P51" i="24"/>
  <c r="P49" i="24"/>
  <c r="P47" i="24"/>
  <c r="P45" i="24"/>
  <c r="P43" i="24"/>
  <c r="P41" i="24"/>
  <c r="P39" i="24"/>
  <c r="P37" i="24"/>
  <c r="P35" i="24"/>
  <c r="P33" i="24"/>
  <c r="P31" i="24"/>
  <c r="P29" i="24"/>
  <c r="P27" i="24"/>
  <c r="P25" i="24"/>
  <c r="P23" i="24"/>
  <c r="P21" i="24"/>
  <c r="P19" i="24"/>
  <c r="P17" i="24"/>
  <c r="P15" i="24"/>
  <c r="P13" i="24"/>
  <c r="J12" i="24"/>
  <c r="P11" i="24"/>
  <c r="V10" i="24"/>
  <c r="AD9" i="24"/>
  <c r="R9" i="24"/>
  <c r="L9" i="24"/>
  <c r="C54" i="24"/>
  <c r="D54" i="24" s="1"/>
  <c r="C50" i="24"/>
  <c r="D50" i="24" s="1"/>
  <c r="C46" i="24"/>
  <c r="C42" i="24"/>
  <c r="D42" i="24" s="1"/>
  <c r="C38" i="24"/>
  <c r="D38" i="24" s="1"/>
  <c r="C34" i="24"/>
  <c r="D34" i="24" s="1"/>
  <c r="C30" i="24"/>
  <c r="D30" i="24" s="1"/>
  <c r="C26" i="24"/>
  <c r="C22" i="24"/>
  <c r="D22" i="24" s="1"/>
  <c r="C18" i="24"/>
  <c r="D18" i="24" s="1"/>
  <c r="C14" i="24"/>
  <c r="D14" i="24" s="1"/>
  <c r="C10" i="24"/>
  <c r="B56" i="24"/>
  <c r="D56" i="24" s="1"/>
  <c r="B52" i="24"/>
  <c r="D52" i="24" s="1"/>
  <c r="B48" i="24"/>
  <c r="D48" i="24" s="1"/>
  <c r="B44" i="24"/>
  <c r="D44" i="24" s="1"/>
  <c r="B40" i="24"/>
  <c r="D40" i="24" s="1"/>
  <c r="B36" i="24"/>
  <c r="D36" i="24" s="1"/>
  <c r="B32" i="24"/>
  <c r="D32" i="24" s="1"/>
  <c r="B28" i="24"/>
  <c r="D28" i="24" s="1"/>
  <c r="B24" i="24"/>
  <c r="B20" i="24"/>
  <c r="D20" i="24" s="1"/>
  <c r="B16" i="24"/>
  <c r="B12" i="24"/>
  <c r="D12" i="24" s="1"/>
  <c r="I8" i="27"/>
  <c r="G12" i="24"/>
  <c r="O9" i="24"/>
  <c r="G11" i="27"/>
  <c r="M9" i="27"/>
  <c r="V9" i="24" l="1"/>
  <c r="Y9" i="24"/>
  <c r="AE9" i="24"/>
  <c r="D53" i="24"/>
  <c r="D16" i="24"/>
  <c r="D24" i="24"/>
  <c r="D46" i="24"/>
  <c r="S9" i="24"/>
  <c r="D37" i="24"/>
  <c r="D55" i="24"/>
  <c r="D47" i="24"/>
  <c r="D27" i="24"/>
  <c r="P9" i="24"/>
  <c r="J8" i="27"/>
  <c r="D26" i="24"/>
  <c r="M9" i="24"/>
  <c r="D39" i="24"/>
  <c r="G9" i="24"/>
  <c r="D11" i="24"/>
  <c r="G8" i="27"/>
  <c r="B8" i="27"/>
  <c r="D17" i="24"/>
  <c r="M8" i="27"/>
  <c r="C8" i="27"/>
  <c r="D8" i="27" s="1"/>
  <c r="D41" i="24"/>
  <c r="J9" i="24"/>
  <c r="D10" i="24"/>
  <c r="C9" i="24"/>
  <c r="B9" i="24"/>
  <c r="D9" i="24" l="1"/>
</calcChain>
</file>

<file path=xl/sharedStrings.xml><?xml version="1.0" encoding="utf-8"?>
<sst xmlns="http://schemas.openxmlformats.org/spreadsheetml/2006/main" count="4579" uniqueCount="728">
  <si>
    <t>　</t>
  </si>
  <si>
    <t>件　　　数</t>
  </si>
  <si>
    <t>金　　　額</t>
  </si>
  <si>
    <t>青　森</t>
  </si>
  <si>
    <t>岩　手</t>
  </si>
  <si>
    <t>宮　城</t>
  </si>
  <si>
    <t>秋　田</t>
  </si>
  <si>
    <t>山　形</t>
  </si>
  <si>
    <t>福　島</t>
  </si>
  <si>
    <t>茨　城</t>
  </si>
  <si>
    <t>栃　木</t>
  </si>
  <si>
    <t>群　馬</t>
  </si>
  <si>
    <t>埼　玉</t>
  </si>
  <si>
    <t>千　葉</t>
  </si>
  <si>
    <t>東　京</t>
  </si>
  <si>
    <t>新　潟</t>
  </si>
  <si>
    <t>富　山</t>
  </si>
  <si>
    <t>石　川</t>
  </si>
  <si>
    <t>福　井</t>
  </si>
  <si>
    <t>山　梨</t>
  </si>
  <si>
    <t>長　野</t>
  </si>
  <si>
    <t>岐　阜</t>
  </si>
  <si>
    <t>静　岡</t>
  </si>
  <si>
    <t>愛　知</t>
  </si>
  <si>
    <t>三　重</t>
  </si>
  <si>
    <t>滋　賀</t>
  </si>
  <si>
    <t>京　都</t>
  </si>
  <si>
    <t>大　阪</t>
  </si>
  <si>
    <t>兵　庫</t>
  </si>
  <si>
    <t>奈　良</t>
  </si>
  <si>
    <t>鳥　取</t>
  </si>
  <si>
    <t>島　根</t>
  </si>
  <si>
    <t>岡　山</t>
  </si>
  <si>
    <t>広　島</t>
  </si>
  <si>
    <t>山　口</t>
  </si>
  <si>
    <t>徳　島</t>
  </si>
  <si>
    <t>香　川</t>
  </si>
  <si>
    <t>愛　媛</t>
  </si>
  <si>
    <t>高　知</t>
  </si>
  <si>
    <t>福　岡</t>
  </si>
  <si>
    <t>佐　賀</t>
  </si>
  <si>
    <t>長　崎</t>
  </si>
  <si>
    <t>熊　本</t>
  </si>
  <si>
    <t>大　分</t>
  </si>
  <si>
    <t>宮　崎</t>
  </si>
  <si>
    <t>沖　縄</t>
  </si>
  <si>
    <t>被保険者</t>
  </si>
  <si>
    <t>科</t>
  </si>
  <si>
    <t>生 活 保 護</t>
  </si>
  <si>
    <t>戦 傷 病 者</t>
  </si>
  <si>
    <t>自 衛 官 等</t>
  </si>
  <si>
    <t>麻 薬 取 締</t>
  </si>
  <si>
    <t>母 子 保 健</t>
  </si>
  <si>
    <t>小 児 慢 性</t>
  </si>
  <si>
    <t>老 人 被 爆</t>
  </si>
  <si>
    <t>確定率</t>
  </si>
  <si>
    <t>年度別</t>
  </si>
  <si>
    <t>対前年比</t>
  </si>
  <si>
    <t>　〃  8年度</t>
  </si>
  <si>
    <t>　〃  9年度</t>
  </si>
  <si>
    <t>　〃 10年度</t>
  </si>
  <si>
    <t>　〃 11年度</t>
  </si>
  <si>
    <t>　〃 12年度</t>
  </si>
  <si>
    <t>　〃 13年度</t>
  </si>
  <si>
    <t>（医科計）</t>
  </si>
  <si>
    <t>合    計</t>
  </si>
  <si>
    <t>医療機関別</t>
  </si>
  <si>
    <t>医療機関数</t>
  </si>
  <si>
    <t>総      合      計</t>
  </si>
  <si>
    <t>病      院      計</t>
  </si>
  <si>
    <t>経</t>
  </si>
  <si>
    <t>営</t>
  </si>
  <si>
    <t>大学病院</t>
  </si>
  <si>
    <t>主</t>
  </si>
  <si>
    <t>　〃 24年度</t>
  </si>
  <si>
    <t>　〃 24年度</t>
    <phoneticPr fontId="2"/>
  </si>
  <si>
    <t>　〃 25年度</t>
  </si>
  <si>
    <t>　〃 25年度</t>
    <phoneticPr fontId="2"/>
  </si>
  <si>
    <t>　〃 26年度</t>
  </si>
  <si>
    <t>　〃 26年度</t>
    <phoneticPr fontId="2"/>
  </si>
  <si>
    <t>　〃 25年度</t>
    <rPh sb="6" eb="7">
      <t>ド</t>
    </rPh>
    <phoneticPr fontId="2"/>
  </si>
  <si>
    <t>　〃 26年度</t>
    <rPh sb="6" eb="7">
      <t>ド</t>
    </rPh>
    <phoneticPr fontId="2"/>
  </si>
  <si>
    <t>　〃 24年度</t>
    <rPh sb="6" eb="7">
      <t>ド</t>
    </rPh>
    <phoneticPr fontId="2"/>
  </si>
  <si>
    <t>法人病院</t>
  </si>
  <si>
    <t>体</t>
  </si>
  <si>
    <t>個人病院</t>
  </si>
  <si>
    <t>診   療   所    計</t>
  </si>
  <si>
    <t>内科</t>
  </si>
  <si>
    <t>診</t>
  </si>
  <si>
    <t>小児科</t>
  </si>
  <si>
    <t>外科</t>
  </si>
  <si>
    <t>療</t>
  </si>
  <si>
    <t>整形外科</t>
  </si>
  <si>
    <t>皮膚科</t>
  </si>
  <si>
    <t>産婦人科</t>
  </si>
  <si>
    <t>　　　　２.　「その他」欄は、基金取扱以外のものである。</t>
    <rPh sb="8" eb="11">
      <t>ソノタ</t>
    </rPh>
    <rPh sb="12" eb="13">
      <t>ラン</t>
    </rPh>
    <rPh sb="15" eb="17">
      <t>キキン</t>
    </rPh>
    <rPh sb="17" eb="19">
      <t>トリアツカイ</t>
    </rPh>
    <rPh sb="19" eb="21">
      <t>イガイ</t>
    </rPh>
    <phoneticPr fontId="2"/>
  </si>
  <si>
    <t>　　　　３.　受付医療機関等数は、管掌（法別）毎の合計数ではなく、全管掌（法別）を通じた実数を掲記したものである。</t>
    <rPh sb="7" eb="9">
      <t>ウケツケ</t>
    </rPh>
    <rPh sb="9" eb="11">
      <t>イリョウ</t>
    </rPh>
    <rPh sb="11" eb="13">
      <t>キカン</t>
    </rPh>
    <rPh sb="13" eb="14">
      <t>トウ</t>
    </rPh>
    <rPh sb="14" eb="15">
      <t>スウ</t>
    </rPh>
    <rPh sb="17" eb="19">
      <t>カンショウ</t>
    </rPh>
    <rPh sb="20" eb="21">
      <t>ホウ</t>
    </rPh>
    <rPh sb="21" eb="22">
      <t>ベツ</t>
    </rPh>
    <rPh sb="23" eb="24">
      <t>マイ</t>
    </rPh>
    <rPh sb="25" eb="28">
      <t>ゴウケイスウ</t>
    </rPh>
    <rPh sb="33" eb="34">
      <t>ゼン</t>
    </rPh>
    <rPh sb="34" eb="36">
      <t>カンショウ</t>
    </rPh>
    <rPh sb="37" eb="38">
      <t>ホウ</t>
    </rPh>
    <rPh sb="38" eb="39">
      <t>ベツ</t>
    </rPh>
    <rPh sb="41" eb="42">
      <t>ツウ</t>
    </rPh>
    <rPh sb="44" eb="46">
      <t>ジッスウ</t>
    </rPh>
    <rPh sb="47" eb="48">
      <t>ケイ</t>
    </rPh>
    <rPh sb="48" eb="49">
      <t>キ</t>
    </rPh>
    <phoneticPr fontId="2"/>
  </si>
  <si>
    <t>眼科</t>
  </si>
  <si>
    <t>別</t>
  </si>
  <si>
    <t>医　療　機　関　別</t>
  </si>
  <si>
    <t>大   学   病   院</t>
  </si>
  <si>
    <t>法   人   病   院</t>
  </si>
  <si>
    <t>個   人   病   院</t>
  </si>
  <si>
    <t>内              科</t>
  </si>
  <si>
    <t>小      児      科</t>
  </si>
  <si>
    <t>外              科</t>
  </si>
  <si>
    <t>整    形    外    科</t>
  </si>
  <si>
    <t>皮      膚      科</t>
  </si>
  <si>
    <t>産    婦    人    科</t>
  </si>
  <si>
    <t>眼              科</t>
  </si>
  <si>
    <t>耳 鼻 い ん こ う 科</t>
  </si>
  <si>
    <t>そ      の      他</t>
  </si>
  <si>
    <t>管掌別</t>
  </si>
  <si>
    <t>原 爆 医 療</t>
  </si>
  <si>
    <t>精 神 保 健</t>
  </si>
  <si>
    <t>感 染 症</t>
  </si>
  <si>
    <t>自 治 体 医 療</t>
  </si>
  <si>
    <r>
      <t xml:space="preserve"> </t>
    </r>
    <r>
      <rPr>
        <sz val="11"/>
        <rFont val="ＭＳ Ｐゴシック"/>
        <family val="3"/>
        <charset val="128"/>
      </rPr>
      <t xml:space="preserve">    　 </t>
    </r>
    <r>
      <rPr>
        <sz val="10"/>
        <rFont val="ＭＳ 明朝"/>
        <family val="1"/>
        <charset val="128"/>
      </rPr>
      <t>なお、本表の数値は各統計表に含まれている。</t>
    </r>
    <rPh sb="10" eb="11">
      <t>ホン</t>
    </rPh>
    <rPh sb="11" eb="12">
      <t>ヒョウ</t>
    </rPh>
    <rPh sb="13" eb="15">
      <t>スウチ</t>
    </rPh>
    <rPh sb="16" eb="20">
      <t>カクトウケイヒョウ</t>
    </rPh>
    <rPh sb="21" eb="22">
      <t>フク</t>
    </rPh>
    <phoneticPr fontId="6"/>
  </si>
  <si>
    <t>（医科入院外）</t>
  </si>
  <si>
    <t>（医科入院）</t>
  </si>
  <si>
    <t>９割</t>
  </si>
  <si>
    <t>第５表の３　支部別老人保健分診療報酬等支払確定状況</t>
  </si>
  <si>
    <t>第５表の３（続）　支部別老人保健分診療報酬等支払確定状況</t>
  </si>
  <si>
    <t>第７表　管掌別診療報酬等諸率</t>
  </si>
  <si>
    <t>第７表（続）　管掌別診療報酬等諸率</t>
  </si>
  <si>
    <t>第８表の２　支部別老人保健分診療報酬等諸率</t>
  </si>
  <si>
    <t>第８表の２（続）　支部別老人保健分診療報酬等諸率</t>
  </si>
  <si>
    <t>医　療　保　険</t>
  </si>
  <si>
    <t>各　　法</t>
  </si>
  <si>
    <t>　〃 14年度</t>
  </si>
  <si>
    <t>措置等医療</t>
    <rPh sb="2" eb="3">
      <t>トウ</t>
    </rPh>
    <phoneticPr fontId="2"/>
  </si>
  <si>
    <t>第11表の２　支部別老人保健分診療報酬等審査（点検）確定状況</t>
    <rPh sb="10" eb="12">
      <t>ロウジン</t>
    </rPh>
    <rPh sb="12" eb="14">
      <t>ホケン</t>
    </rPh>
    <rPh sb="14" eb="15">
      <t>ブン</t>
    </rPh>
    <rPh sb="26" eb="28">
      <t>カクテイ</t>
    </rPh>
    <phoneticPr fontId="2"/>
  </si>
  <si>
    <t>第11表の２（続）　支部別老人保健分診療報酬等審査（点検）確定状況</t>
    <rPh sb="7" eb="8">
      <t>ゾク</t>
    </rPh>
    <rPh sb="13" eb="15">
      <t>ロウジン</t>
    </rPh>
    <rPh sb="15" eb="17">
      <t>ホケン</t>
    </rPh>
    <rPh sb="17" eb="18">
      <t>ブン</t>
    </rPh>
    <rPh sb="29" eb="31">
      <t>カクテイ</t>
    </rPh>
    <phoneticPr fontId="2"/>
  </si>
  <si>
    <t>老人保健</t>
    <rPh sb="0" eb="2">
      <t>ロウジン</t>
    </rPh>
    <rPh sb="2" eb="4">
      <t>ホケン</t>
    </rPh>
    <phoneticPr fontId="2"/>
  </si>
  <si>
    <t>９　　割</t>
    <phoneticPr fontId="2"/>
  </si>
  <si>
    <t>各       法</t>
    <rPh sb="0" eb="1">
      <t>カク</t>
    </rPh>
    <rPh sb="8" eb="9">
      <t>ホウ</t>
    </rPh>
    <phoneticPr fontId="2"/>
  </si>
  <si>
    <t>そ の 他</t>
    <rPh sb="0" eb="5">
      <t>ソノタ</t>
    </rPh>
    <phoneticPr fontId="2"/>
  </si>
  <si>
    <t>障害児入所医療等</t>
    <rPh sb="0" eb="3">
      <t>ショウガイジ</t>
    </rPh>
    <rPh sb="3" eb="5">
      <t>ニュウショ</t>
    </rPh>
    <rPh sb="5" eb="7">
      <t>イリョウ</t>
    </rPh>
    <rPh sb="7" eb="8">
      <t>トウ</t>
    </rPh>
    <phoneticPr fontId="2"/>
  </si>
  <si>
    <t>障害児入所医療等</t>
    <rPh sb="0" eb="2">
      <t>ショウガイ</t>
    </rPh>
    <rPh sb="2" eb="3">
      <t>ジ</t>
    </rPh>
    <rPh sb="3" eb="5">
      <t>ニュウショ</t>
    </rPh>
    <rPh sb="5" eb="7">
      <t>イリョウ</t>
    </rPh>
    <rPh sb="7" eb="8">
      <t>トウ</t>
    </rPh>
    <phoneticPr fontId="2"/>
  </si>
  <si>
    <t>障害児入所医療等</t>
    <rPh sb="3" eb="5">
      <t>ニュウショ</t>
    </rPh>
    <rPh sb="7" eb="8">
      <t>トウ</t>
    </rPh>
    <phoneticPr fontId="2"/>
  </si>
  <si>
    <t>障害児入所医療等</t>
    <rPh sb="3" eb="5">
      <t>ニュウショ</t>
    </rPh>
    <rPh sb="7" eb="8">
      <t>トウ</t>
    </rPh>
    <phoneticPr fontId="6"/>
  </si>
  <si>
    <t>特定Ｂ型肝炎</t>
    <rPh sb="3" eb="4">
      <t>ガタ</t>
    </rPh>
    <rPh sb="4" eb="6">
      <t>カンエン</t>
    </rPh>
    <phoneticPr fontId="2"/>
  </si>
  <si>
    <t>特定Ｂ型肝炎</t>
    <rPh sb="0" eb="2">
      <t>トクテイ</t>
    </rPh>
    <rPh sb="3" eb="4">
      <t>ガタ</t>
    </rPh>
    <rPh sb="4" eb="6">
      <t>カンエン</t>
    </rPh>
    <phoneticPr fontId="2"/>
  </si>
  <si>
    <t>特定Ｂ型肝炎</t>
    <rPh sb="0" eb="2">
      <t>トクテイ</t>
    </rPh>
    <rPh sb="3" eb="4">
      <t>ガタ</t>
    </rPh>
    <rPh sb="4" eb="6">
      <t>カンエン</t>
    </rPh>
    <phoneticPr fontId="6"/>
  </si>
  <si>
    <t xml:space="preserve">   （3） 医科入院外、歯科及び調剤に係る数値は、突合点検による原審査結果を</t>
    <rPh sb="7" eb="9">
      <t>イカ</t>
    </rPh>
    <rPh sb="9" eb="11">
      <t>ニュウイン</t>
    </rPh>
    <rPh sb="11" eb="12">
      <t>ガイ</t>
    </rPh>
    <rPh sb="13" eb="15">
      <t>シカ</t>
    </rPh>
    <rPh sb="15" eb="16">
      <t>オヨ</t>
    </rPh>
    <rPh sb="17" eb="19">
      <t>チョウザイ</t>
    </rPh>
    <rPh sb="20" eb="21">
      <t>カカ</t>
    </rPh>
    <rPh sb="22" eb="24">
      <t>スウチ</t>
    </rPh>
    <rPh sb="26" eb="27">
      <t>トツ</t>
    </rPh>
    <rPh sb="27" eb="28">
      <t>ゴウ</t>
    </rPh>
    <rPh sb="28" eb="30">
      <t>テンケン</t>
    </rPh>
    <rPh sb="33" eb="34">
      <t>ゲン</t>
    </rPh>
    <rPh sb="34" eb="36">
      <t>シンサ</t>
    </rPh>
    <rPh sb="36" eb="38">
      <t>ケッカ</t>
    </rPh>
    <phoneticPr fontId="13"/>
  </si>
  <si>
    <t>　　　 反映したものである。</t>
    <phoneticPr fontId="13"/>
  </si>
  <si>
    <t>経 営 主 体 別 診 療 科 別 診 療 諸 率</t>
    <rPh sb="18" eb="21">
      <t>シンリョウ</t>
    </rPh>
    <rPh sb="22" eb="23">
      <t>ショ</t>
    </rPh>
    <rPh sb="24" eb="25">
      <t>リツ</t>
    </rPh>
    <phoneticPr fontId="2"/>
  </si>
  <si>
    <t>第４表の２  支部別医療保険及び老人保健分診療報酬等確定件数及び金額</t>
    <rPh sb="14" eb="15">
      <t>オヨ</t>
    </rPh>
    <rPh sb="16" eb="18">
      <t>ロウジン</t>
    </rPh>
    <rPh sb="18" eb="20">
      <t>ホケン</t>
    </rPh>
    <phoneticPr fontId="2"/>
  </si>
  <si>
    <t>北   海   道</t>
    <phoneticPr fontId="2"/>
  </si>
  <si>
    <t>神   奈   川</t>
    <phoneticPr fontId="2"/>
  </si>
  <si>
    <t>和   歌   山</t>
    <phoneticPr fontId="2"/>
  </si>
  <si>
    <t>鹿   児   島</t>
    <phoneticPr fontId="2"/>
  </si>
  <si>
    <t>医療保険</t>
    <phoneticPr fontId="2"/>
  </si>
  <si>
    <t>第12表　管掌別診療報酬等返戻状況</t>
    <rPh sb="13" eb="15">
      <t>ヘンレイ</t>
    </rPh>
    <rPh sb="15" eb="17">
      <t>ジョウキョウ</t>
    </rPh>
    <phoneticPr fontId="2"/>
  </si>
  <si>
    <t>歯科診療</t>
    <rPh sb="2" eb="4">
      <t>シンリョウ</t>
    </rPh>
    <phoneticPr fontId="2"/>
  </si>
  <si>
    <t>難病医療</t>
    <rPh sb="0" eb="2">
      <t>ナンビョウ</t>
    </rPh>
    <rPh sb="2" eb="4">
      <t>イリョウ</t>
    </rPh>
    <phoneticPr fontId="2"/>
  </si>
  <si>
    <t>難病医療</t>
    <rPh sb="0" eb="2">
      <t>ナンビョウ</t>
    </rPh>
    <phoneticPr fontId="2"/>
  </si>
  <si>
    <t>　〃 15年度</t>
  </si>
  <si>
    <t>　〃 16年度</t>
  </si>
  <si>
    <t>訪問看護
ステーション</t>
    <rPh sb="0" eb="2">
      <t>ホウモン</t>
    </rPh>
    <rPh sb="2" eb="4">
      <t>カンゴ</t>
    </rPh>
    <phoneticPr fontId="2"/>
  </si>
  <si>
    <t>国立病院等</t>
    <rPh sb="4" eb="5">
      <t>トウ</t>
    </rPh>
    <phoneticPr fontId="2"/>
  </si>
  <si>
    <t>国  立  病  院  等</t>
    <rPh sb="12" eb="13">
      <t>トウ</t>
    </rPh>
    <phoneticPr fontId="2"/>
  </si>
  <si>
    <t>国  立  病  院　等</t>
    <rPh sb="11" eb="12">
      <t>トウ</t>
    </rPh>
    <phoneticPr fontId="2"/>
  </si>
  <si>
    <t>国　立  病  院　等</t>
    <rPh sb="10" eb="11">
      <t>トウ</t>
    </rPh>
    <phoneticPr fontId="2"/>
  </si>
  <si>
    <t>難 病 医 療</t>
    <rPh sb="0" eb="1">
      <t>ナン</t>
    </rPh>
    <rPh sb="2" eb="3">
      <t>ビョウ</t>
    </rPh>
    <phoneticPr fontId="6"/>
  </si>
  <si>
    <t xml:space="preserve">    ４  国立病院等とは、国立病院・療養所、独立行政法人国立病院機構、官公立病院及びその他の公的病院である。</t>
    <rPh sb="7" eb="9">
      <t>コクリツ</t>
    </rPh>
    <rPh sb="9" eb="11">
      <t>ビョウイン</t>
    </rPh>
    <rPh sb="11" eb="12">
      <t>トウ</t>
    </rPh>
    <rPh sb="15" eb="17">
      <t>コクリツ</t>
    </rPh>
    <rPh sb="17" eb="19">
      <t>ビョウイン</t>
    </rPh>
    <rPh sb="20" eb="22">
      <t>リョウヨウ</t>
    </rPh>
    <rPh sb="22" eb="23">
      <t>ジョ</t>
    </rPh>
    <rPh sb="24" eb="26">
      <t>ドクリツ</t>
    </rPh>
    <rPh sb="26" eb="28">
      <t>ギョウセイ</t>
    </rPh>
    <rPh sb="28" eb="30">
      <t>ホウジン</t>
    </rPh>
    <rPh sb="30" eb="32">
      <t>コクリツ</t>
    </rPh>
    <rPh sb="32" eb="34">
      <t>ビョウイン</t>
    </rPh>
    <rPh sb="34" eb="36">
      <t>キコウ</t>
    </rPh>
    <rPh sb="37" eb="38">
      <t>カン</t>
    </rPh>
    <rPh sb="38" eb="39">
      <t>コウ</t>
    </rPh>
    <rPh sb="39" eb="40">
      <t>リツ</t>
    </rPh>
    <rPh sb="40" eb="42">
      <t>ビョウイン</t>
    </rPh>
    <rPh sb="42" eb="43">
      <t>オヨ</t>
    </rPh>
    <rPh sb="44" eb="47">
      <t>ソノタ</t>
    </rPh>
    <rPh sb="48" eb="50">
      <t>コウテキ</t>
    </rPh>
    <rPh sb="50" eb="52">
      <t>ビョウイン</t>
    </rPh>
    <phoneticPr fontId="2"/>
  </si>
  <si>
    <t>医療観察</t>
    <rPh sb="0" eb="2">
      <t>イリョウ</t>
    </rPh>
    <rPh sb="2" eb="4">
      <t>カンサツ</t>
    </rPh>
    <phoneticPr fontId="2"/>
  </si>
  <si>
    <t>自 立 支 援</t>
    <rPh sb="0" eb="1">
      <t>ジ</t>
    </rPh>
    <rPh sb="2" eb="3">
      <t>リツ</t>
    </rPh>
    <rPh sb="4" eb="5">
      <t>ササ</t>
    </rPh>
    <rPh sb="6" eb="7">
      <t>エン</t>
    </rPh>
    <phoneticPr fontId="2"/>
  </si>
  <si>
    <t>児童福祉</t>
    <rPh sb="0" eb="2">
      <t>ジドウ</t>
    </rPh>
    <rPh sb="2" eb="4">
      <t>フクシ</t>
    </rPh>
    <phoneticPr fontId="2"/>
  </si>
  <si>
    <t>石綿救済</t>
    <rPh sb="0" eb="1">
      <t>イシ</t>
    </rPh>
    <rPh sb="1" eb="2">
      <t>ワタ</t>
    </rPh>
    <rPh sb="2" eb="3">
      <t>スクイ</t>
    </rPh>
    <rPh sb="3" eb="4">
      <t>スミ</t>
    </rPh>
    <phoneticPr fontId="2"/>
  </si>
  <si>
    <t>一般医療</t>
    <rPh sb="2" eb="4">
      <t>イリョウ</t>
    </rPh>
    <phoneticPr fontId="2"/>
  </si>
  <si>
    <t>医療観察</t>
    <rPh sb="0" eb="2">
      <t>イリョウ</t>
    </rPh>
    <rPh sb="2" eb="4">
      <t>カンサツ</t>
    </rPh>
    <phoneticPr fontId="2"/>
  </si>
  <si>
    <t>自立支援</t>
    <rPh sb="0" eb="2">
      <t>ジリツ</t>
    </rPh>
    <rPh sb="2" eb="4">
      <t>シエン</t>
    </rPh>
    <phoneticPr fontId="2"/>
  </si>
  <si>
    <t>石綿救済</t>
    <rPh sb="0" eb="2">
      <t>イシワタ</t>
    </rPh>
    <rPh sb="2" eb="4">
      <t>キュウサイ</t>
    </rPh>
    <phoneticPr fontId="2"/>
  </si>
  <si>
    <t>療育給付</t>
    <rPh sb="0" eb="2">
      <t>リョウイク</t>
    </rPh>
    <rPh sb="2" eb="4">
      <t>キュウフ</t>
    </rPh>
    <phoneticPr fontId="2"/>
  </si>
  <si>
    <t>本　年　度　累　計</t>
    <rPh sb="0" eb="1">
      <t>ホン</t>
    </rPh>
    <rPh sb="2" eb="5">
      <t>ネンド</t>
    </rPh>
    <rPh sb="6" eb="9">
      <t>ルイケイ</t>
    </rPh>
    <phoneticPr fontId="2"/>
  </si>
  <si>
    <t>件数</t>
    <rPh sb="0" eb="2">
      <t>ケンスウ</t>
    </rPh>
    <phoneticPr fontId="2"/>
  </si>
  <si>
    <t>金額</t>
    <rPh sb="0" eb="2">
      <t>キンガク</t>
    </rPh>
    <phoneticPr fontId="2"/>
  </si>
  <si>
    <t>件</t>
    <rPh sb="0" eb="1">
      <t>ケン</t>
    </rPh>
    <phoneticPr fontId="2"/>
  </si>
  <si>
    <t>千円</t>
    <rPh sb="0" eb="2">
      <t>センエン</t>
    </rPh>
    <phoneticPr fontId="2"/>
  </si>
  <si>
    <t>％</t>
    <phoneticPr fontId="2"/>
  </si>
  <si>
    <t>総計</t>
    <rPh sb="0" eb="2">
      <t>ソウケイ</t>
    </rPh>
    <phoneticPr fontId="2"/>
  </si>
  <si>
    <t>医科</t>
    <rPh sb="0" eb="2">
      <t>イカ</t>
    </rPh>
    <phoneticPr fontId="2"/>
  </si>
  <si>
    <t>歯科</t>
    <rPh sb="0" eb="2">
      <t>シカ</t>
    </rPh>
    <phoneticPr fontId="2"/>
  </si>
  <si>
    <t>調剤</t>
    <rPh sb="0" eb="2">
      <t>チョウザイ</t>
    </rPh>
    <phoneticPr fontId="2"/>
  </si>
  <si>
    <t>訪問看護</t>
    <rPh sb="0" eb="2">
      <t>ホウモン</t>
    </rPh>
    <rPh sb="2" eb="4">
      <t>カンゴ</t>
    </rPh>
    <phoneticPr fontId="2"/>
  </si>
  <si>
    <t>自治体医療</t>
    <rPh sb="0" eb="3">
      <t>ジチタイ</t>
    </rPh>
    <rPh sb="3" eb="5">
      <t>イリョウ</t>
    </rPh>
    <phoneticPr fontId="2"/>
  </si>
  <si>
    <t>第10表　管掌別診療報酬等審査（点検）確定状況</t>
    <rPh sb="19" eb="21">
      <t>カクテイ</t>
    </rPh>
    <phoneticPr fontId="2"/>
  </si>
  <si>
    <t>第10表（続）　管掌別診療報酬等審査（点検）確定状況</t>
    <rPh sb="22" eb="24">
      <t>カクテイ</t>
    </rPh>
    <phoneticPr fontId="2"/>
  </si>
  <si>
    <t>９割</t>
    <phoneticPr fontId="2"/>
  </si>
  <si>
    <t>児童福祉</t>
    <rPh sb="0" eb="2">
      <t>ジドウ</t>
    </rPh>
    <rPh sb="2" eb="4">
      <t>フクシ</t>
    </rPh>
    <phoneticPr fontId="6"/>
  </si>
  <si>
    <t>療育給付</t>
    <rPh sb="0" eb="2">
      <t>リョウイク</t>
    </rPh>
    <rPh sb="2" eb="4">
      <t>キュウフ</t>
    </rPh>
    <phoneticPr fontId="6"/>
  </si>
  <si>
    <t>石　綿　救　済</t>
    <rPh sb="0" eb="1">
      <t>イシ</t>
    </rPh>
    <rPh sb="2" eb="3">
      <t>ワタ</t>
    </rPh>
    <rPh sb="4" eb="5">
      <t>スクイ</t>
    </rPh>
    <rPh sb="6" eb="7">
      <t>スミ</t>
    </rPh>
    <phoneticPr fontId="6"/>
  </si>
  <si>
    <t>医科診療</t>
    <rPh sb="2" eb="4">
      <t>シンリョウ</t>
    </rPh>
    <phoneticPr fontId="6"/>
  </si>
  <si>
    <t>一般医療</t>
    <rPh sb="2" eb="4">
      <t>イリョウ</t>
    </rPh>
    <phoneticPr fontId="6"/>
  </si>
  <si>
    <t>特定疾患等</t>
    <rPh sb="4" eb="5">
      <t>トウ</t>
    </rPh>
    <phoneticPr fontId="2"/>
  </si>
  <si>
    <t>措置等医療</t>
    <rPh sb="2" eb="3">
      <t>トウ</t>
    </rPh>
    <phoneticPr fontId="2"/>
  </si>
  <si>
    <t>特 定 疾 患等</t>
    <rPh sb="7" eb="8">
      <t>トウ</t>
    </rPh>
    <phoneticPr fontId="6"/>
  </si>
  <si>
    <t>措 置  等 医 療</t>
    <rPh sb="5" eb="6">
      <t>トウ</t>
    </rPh>
    <phoneticPr fontId="6"/>
  </si>
  <si>
    <t>回数</t>
    <rPh sb="0" eb="2">
      <t>カイスウ</t>
    </rPh>
    <phoneticPr fontId="2"/>
  </si>
  <si>
    <t>管掌別診療報酬等確定件数及び金額の対前年度比</t>
    <rPh sb="20" eb="21">
      <t>ド</t>
    </rPh>
    <phoneticPr fontId="13"/>
  </si>
  <si>
    <t>第３表　管掌別診療報酬等確定件数及び金額の対前年度比</t>
    <rPh sb="24" eb="25">
      <t>ド</t>
    </rPh>
    <phoneticPr fontId="2"/>
  </si>
  <si>
    <t>対 前 年 度 比</t>
    <rPh sb="0" eb="1">
      <t>タイ</t>
    </rPh>
    <rPh sb="2" eb="5">
      <t>ゼンネン</t>
    </rPh>
    <rPh sb="6" eb="7">
      <t>ド</t>
    </rPh>
    <rPh sb="8" eb="9">
      <t>ヒ</t>
    </rPh>
    <phoneticPr fontId="2"/>
  </si>
  <si>
    <t>回</t>
    <rPh sb="0" eb="1">
      <t>カイ</t>
    </rPh>
    <phoneticPr fontId="2"/>
  </si>
  <si>
    <t>回数</t>
    <rPh sb="0" eb="2">
      <t>カイスウ</t>
    </rPh>
    <phoneticPr fontId="6"/>
  </si>
  <si>
    <t>回</t>
    <rPh sb="0" eb="1">
      <t>カイ</t>
    </rPh>
    <phoneticPr fontId="6"/>
  </si>
  <si>
    <t>更生医療</t>
    <rPh sb="0" eb="2">
      <t>コウセイ</t>
    </rPh>
    <rPh sb="2" eb="4">
      <t>イリョウ</t>
    </rPh>
    <phoneticPr fontId="2"/>
  </si>
  <si>
    <t>精神通院医療</t>
    <rPh sb="0" eb="2">
      <t>セイシン</t>
    </rPh>
    <rPh sb="2" eb="4">
      <t>ツウイン</t>
    </rPh>
    <rPh sb="4" eb="6">
      <t>イリョウ</t>
    </rPh>
    <phoneticPr fontId="2"/>
  </si>
  <si>
    <t>更生医療</t>
    <rPh sb="0" eb="2">
      <t>コウセイ</t>
    </rPh>
    <rPh sb="2" eb="4">
      <t>イリョウ</t>
    </rPh>
    <phoneticPr fontId="6"/>
  </si>
  <si>
    <t>精神通院医療</t>
    <rPh sb="0" eb="2">
      <t>セイシン</t>
    </rPh>
    <rPh sb="2" eb="4">
      <t>ツウイン</t>
    </rPh>
    <rPh sb="4" eb="6">
      <t>イリョウ</t>
    </rPh>
    <phoneticPr fontId="6"/>
  </si>
  <si>
    <t>認定医療</t>
    <rPh sb="0" eb="2">
      <t>ニンテイ</t>
    </rPh>
    <rPh sb="2" eb="4">
      <t>イリョウ</t>
    </rPh>
    <phoneticPr fontId="2"/>
  </si>
  <si>
    <t>一般医療</t>
    <rPh sb="0" eb="2">
      <t>イッパン</t>
    </rPh>
    <rPh sb="2" eb="4">
      <t>イリョウ</t>
    </rPh>
    <phoneticPr fontId="2"/>
  </si>
  <si>
    <t>精神保健</t>
    <rPh sb="0" eb="2">
      <t>セイシン</t>
    </rPh>
    <rPh sb="2" eb="4">
      <t>ホケン</t>
    </rPh>
    <phoneticPr fontId="2"/>
  </si>
  <si>
    <t>措置患者</t>
    <rPh sb="0" eb="2">
      <t>ソチ</t>
    </rPh>
    <rPh sb="2" eb="4">
      <t>カンジャ</t>
    </rPh>
    <phoneticPr fontId="2"/>
  </si>
  <si>
    <t>１回当たり基準額</t>
    <rPh sb="1" eb="2">
      <t>カイ</t>
    </rPh>
    <phoneticPr fontId="2"/>
  </si>
  <si>
    <t>児 童 福 祉</t>
    <rPh sb="0" eb="1">
      <t>ジ</t>
    </rPh>
    <rPh sb="2" eb="3">
      <t>ワラベ</t>
    </rPh>
    <rPh sb="4" eb="5">
      <t>フク</t>
    </rPh>
    <rPh sb="6" eb="7">
      <t>シ</t>
    </rPh>
    <phoneticPr fontId="2"/>
  </si>
  <si>
    <t>原 爆 医 療</t>
    <phoneticPr fontId="2"/>
  </si>
  <si>
    <t>原 爆 医 療</t>
    <phoneticPr fontId="2"/>
  </si>
  <si>
    <t>精 神 保 健</t>
    <phoneticPr fontId="2"/>
  </si>
  <si>
    <t>自 立 支 援</t>
    <rPh sb="0" eb="1">
      <t>ジ</t>
    </rPh>
    <rPh sb="2" eb="3">
      <t>リツ</t>
    </rPh>
    <rPh sb="4" eb="5">
      <t>ササ</t>
    </rPh>
    <rPh sb="6" eb="7">
      <t>エン</t>
    </rPh>
    <phoneticPr fontId="6"/>
  </si>
  <si>
    <r>
      <t xml:space="preserve"> </t>
    </r>
    <r>
      <rPr>
        <sz val="10"/>
        <rFont val="ＭＳ Ｐゴシック"/>
        <family val="3"/>
        <charset val="128"/>
      </rPr>
      <t xml:space="preserve">    　 </t>
    </r>
    <r>
      <rPr>
        <sz val="10"/>
        <rFont val="ＭＳ 明朝"/>
        <family val="1"/>
        <charset val="128"/>
      </rPr>
      <t>なお、本表の数値は各統計表に含まれている。</t>
    </r>
    <rPh sb="10" eb="11">
      <t>ホン</t>
    </rPh>
    <rPh sb="11" eb="12">
      <t>ヒョウ</t>
    </rPh>
    <rPh sb="13" eb="15">
      <t>スウチ</t>
    </rPh>
    <rPh sb="16" eb="20">
      <t>カクトウケイヒョウ</t>
    </rPh>
    <rPh sb="21" eb="22">
      <t>フク</t>
    </rPh>
    <phoneticPr fontId="6"/>
  </si>
  <si>
    <t>食事・生活療養費</t>
    <rPh sb="3" eb="5">
      <t>セイカツ</t>
    </rPh>
    <phoneticPr fontId="2"/>
  </si>
  <si>
    <t>食事・生活療養費</t>
    <phoneticPr fontId="2"/>
  </si>
  <si>
    <t>備考  総計欄の件数は、食事・生活療養費を除く数値である。</t>
    <phoneticPr fontId="2"/>
  </si>
  <si>
    <t>食事・生活療養費</t>
    <rPh sb="0" eb="2">
      <t>ショクジ</t>
    </rPh>
    <rPh sb="3" eb="5">
      <t>セイカツ</t>
    </rPh>
    <rPh sb="5" eb="8">
      <t>リョウヨウヒ</t>
    </rPh>
    <phoneticPr fontId="2"/>
  </si>
  <si>
    <t>食事・生活療養費</t>
    <phoneticPr fontId="2"/>
  </si>
  <si>
    <t xml:space="preserve"> 備考　総計欄の件数は、食事・生活療養費を除く数値である。</t>
    <phoneticPr fontId="2"/>
  </si>
  <si>
    <t>療養介護医療</t>
    <rPh sb="0" eb="2">
      <t>リョウヨウ</t>
    </rPh>
    <rPh sb="2" eb="3">
      <t>スケ</t>
    </rPh>
    <rPh sb="3" eb="4">
      <t>ユズル</t>
    </rPh>
    <rPh sb="4" eb="6">
      <t>イリョウ</t>
    </rPh>
    <phoneticPr fontId="2"/>
  </si>
  <si>
    <t>療養介護医療</t>
    <rPh sb="0" eb="2">
      <t>リョウヨウ</t>
    </rPh>
    <rPh sb="2" eb="4">
      <t>カイゴ</t>
    </rPh>
    <rPh sb="4" eb="6">
      <t>イリョウ</t>
    </rPh>
    <phoneticPr fontId="2"/>
  </si>
  <si>
    <t>高齢者７割</t>
  </si>
  <si>
    <t>７割</t>
  </si>
  <si>
    <t>７　　　割</t>
  </si>
  <si>
    <t>食事・生活療養費</t>
    <rPh sb="3" eb="5">
      <t>セイカツ</t>
    </rPh>
    <phoneticPr fontId="6"/>
  </si>
  <si>
    <t>　備考　各管掌別の「計」欄の件数は、食事・生活療養費を除く数値である。</t>
    <rPh sb="1" eb="3">
      <t>ビコウ</t>
    </rPh>
    <rPh sb="4" eb="5">
      <t>カク</t>
    </rPh>
    <rPh sb="5" eb="7">
      <t>カンショウ</t>
    </rPh>
    <rPh sb="7" eb="8">
      <t>ベツ</t>
    </rPh>
    <rPh sb="10" eb="11">
      <t>ケイ</t>
    </rPh>
    <rPh sb="12" eb="13">
      <t>ラン</t>
    </rPh>
    <rPh sb="14" eb="16">
      <t>ケンスウ</t>
    </rPh>
    <rPh sb="18" eb="20">
      <t>ショクジ</t>
    </rPh>
    <rPh sb="21" eb="23">
      <t>セイカツ</t>
    </rPh>
    <rPh sb="23" eb="26">
      <t>リョウヨウヒ</t>
    </rPh>
    <rPh sb="27" eb="28">
      <t>ノゾ</t>
    </rPh>
    <rPh sb="29" eb="31">
      <t>スウチ</t>
    </rPh>
    <phoneticPr fontId="2"/>
  </si>
  <si>
    <t xml:space="preserve">     2　総計欄の件数は、医科の数値であり、同欄の金額は、医科及び食事・生活療養費を加えたものである。</t>
    <rPh sb="38" eb="40">
      <t>セイカツ</t>
    </rPh>
    <phoneticPr fontId="6"/>
  </si>
  <si>
    <t>参考資料３</t>
    <phoneticPr fontId="2"/>
  </si>
  <si>
    <t>参考資料３（続）</t>
    <phoneticPr fontId="2"/>
  </si>
  <si>
    <t>診療年月</t>
    <rPh sb="0" eb="2">
      <t>シンリョウ</t>
    </rPh>
    <rPh sb="2" eb="3">
      <t>ネン</t>
    </rPh>
    <rPh sb="3" eb="4">
      <t>ツキ</t>
    </rPh>
    <phoneticPr fontId="2"/>
  </si>
  <si>
    <t>医療保険</t>
    <phoneticPr fontId="2"/>
  </si>
  <si>
    <r>
      <t xml:space="preserve"> </t>
    </r>
    <r>
      <rPr>
        <sz val="11"/>
        <rFont val="ＭＳ Ｐゴシック"/>
        <family val="3"/>
        <charset val="128"/>
      </rPr>
      <t xml:space="preserve">    　 </t>
    </r>
    <r>
      <rPr>
        <sz val="10"/>
        <rFont val="ＭＳ 明朝"/>
        <family val="1"/>
        <charset val="128"/>
      </rPr>
      <t>なお、本表の数値は各統計表に含まれている。</t>
    </r>
    <rPh sb="10" eb="11">
      <t>ホン</t>
    </rPh>
    <rPh sb="11" eb="12">
      <t>ヒョウ</t>
    </rPh>
    <rPh sb="13" eb="15">
      <t>スウチ</t>
    </rPh>
    <rPh sb="16" eb="20">
      <t>カクトウケイヒョウ</t>
    </rPh>
    <rPh sb="21" eb="22">
      <t>フク</t>
    </rPh>
    <phoneticPr fontId="6"/>
  </si>
  <si>
    <t>参考資料　２</t>
    <rPh sb="0" eb="2">
      <t>サンコウ</t>
    </rPh>
    <rPh sb="2" eb="4">
      <t>シリョウ</t>
    </rPh>
    <phoneticPr fontId="2"/>
  </si>
  <si>
    <t>年度別</t>
    <rPh sb="0" eb="2">
      <t>ネンド</t>
    </rPh>
    <rPh sb="2" eb="3">
      <t>ベツ</t>
    </rPh>
    <phoneticPr fontId="2"/>
  </si>
  <si>
    <t>各法</t>
    <rPh sb="0" eb="2">
      <t>カクホウ</t>
    </rPh>
    <phoneticPr fontId="2"/>
  </si>
  <si>
    <t>（再掲）生活保護法</t>
    <rPh sb="1" eb="3">
      <t>サイケイ</t>
    </rPh>
    <rPh sb="4" eb="6">
      <t>セイカツ</t>
    </rPh>
    <rPh sb="6" eb="9">
      <t>ホゴホウ</t>
    </rPh>
    <phoneticPr fontId="2"/>
  </si>
  <si>
    <t>（再掲）自治体医療</t>
    <rPh sb="1" eb="3">
      <t>サイケイ</t>
    </rPh>
    <rPh sb="4" eb="7">
      <t>ジチタイ</t>
    </rPh>
    <rPh sb="7" eb="9">
      <t>イリョウ</t>
    </rPh>
    <phoneticPr fontId="2"/>
  </si>
  <si>
    <t>日数</t>
    <rPh sb="0" eb="1">
      <t>ニチ</t>
    </rPh>
    <rPh sb="1" eb="2">
      <t>スウ</t>
    </rPh>
    <phoneticPr fontId="2"/>
  </si>
  <si>
    <t>点数</t>
    <rPh sb="0" eb="2">
      <t>テンスウ</t>
    </rPh>
    <phoneticPr fontId="2"/>
  </si>
  <si>
    <t>日</t>
    <rPh sb="0" eb="1">
      <t>ニチ</t>
    </rPh>
    <phoneticPr fontId="2"/>
  </si>
  <si>
    <t>千点</t>
    <rPh sb="0" eb="2">
      <t>センテン</t>
    </rPh>
    <phoneticPr fontId="2"/>
  </si>
  <si>
    <t>２（続）</t>
    <rPh sb="2" eb="3">
      <t>ゾク</t>
    </rPh>
    <phoneticPr fontId="2"/>
  </si>
  <si>
    <t>　〃 10年度</t>
    <rPh sb="6" eb="7">
      <t>ド</t>
    </rPh>
    <phoneticPr fontId="2"/>
  </si>
  <si>
    <t>　〃 11年度</t>
    <rPh sb="6" eb="7">
      <t>ド</t>
    </rPh>
    <phoneticPr fontId="2"/>
  </si>
  <si>
    <t>　〃 12年度</t>
    <rPh sb="6" eb="7">
      <t>ド</t>
    </rPh>
    <phoneticPr fontId="2"/>
  </si>
  <si>
    <t>　〃 13年度</t>
    <rPh sb="6" eb="7">
      <t>ド</t>
    </rPh>
    <phoneticPr fontId="2"/>
  </si>
  <si>
    <t>　〃 14年度</t>
    <rPh sb="6" eb="7">
      <t>ド</t>
    </rPh>
    <phoneticPr fontId="2"/>
  </si>
  <si>
    <t>　〃 15年度</t>
    <rPh sb="6" eb="7">
      <t>ド</t>
    </rPh>
    <phoneticPr fontId="2"/>
  </si>
  <si>
    <t>　〃 16年度</t>
    <rPh sb="6" eb="7">
      <t>ド</t>
    </rPh>
    <phoneticPr fontId="2"/>
  </si>
  <si>
    <t>　〃 17年度</t>
    <rPh sb="6" eb="7">
      <t>ド</t>
    </rPh>
    <phoneticPr fontId="2"/>
  </si>
  <si>
    <t>参考資料４の２</t>
    <phoneticPr fontId="2"/>
  </si>
  <si>
    <t>参考資料４の３</t>
    <phoneticPr fontId="2"/>
  </si>
  <si>
    <t>　〃 　　　　　5月</t>
  </si>
  <si>
    <t>　〃 　　　　　5月</t>
    <phoneticPr fontId="2"/>
  </si>
  <si>
    <t>　〃 　　　　　6月</t>
  </si>
  <si>
    <t>　〃 　　　　　6月</t>
    <phoneticPr fontId="2"/>
  </si>
  <si>
    <t>　〃 　　　　　7月</t>
  </si>
  <si>
    <t>　〃 　　　　　8月</t>
  </si>
  <si>
    <t>　〃 　　　　　9月</t>
  </si>
  <si>
    <t>　〃 　　　　　10月</t>
  </si>
  <si>
    <t>　〃 　　　　　11月</t>
  </si>
  <si>
    <t>　〃 　　　　　12月</t>
  </si>
  <si>
    <t>　〃 　　　　　2月</t>
    <phoneticPr fontId="2"/>
  </si>
  <si>
    <t>　〃 　　　　　3月</t>
    <phoneticPr fontId="2"/>
  </si>
  <si>
    <t>　〃 　　　　　4月</t>
    <phoneticPr fontId="2"/>
  </si>
  <si>
    <t>参考資料　１</t>
    <phoneticPr fontId="2"/>
  </si>
  <si>
    <t>参考資料　１（続）</t>
    <phoneticPr fontId="2"/>
  </si>
  <si>
    <t>参考資料４</t>
    <phoneticPr fontId="6"/>
  </si>
  <si>
    <r>
      <t xml:space="preserve">平成 </t>
    </r>
    <r>
      <rPr>
        <sz val="11"/>
        <color indexed="9"/>
        <rFont val="ＭＳ Ｐ明朝"/>
        <family val="1"/>
        <charset val="128"/>
      </rPr>
      <t>0</t>
    </r>
    <r>
      <rPr>
        <sz val="11"/>
        <rFont val="ＭＳ Ｐ明朝"/>
        <family val="1"/>
        <charset val="128"/>
      </rPr>
      <t>8年度</t>
    </r>
    <rPh sb="6" eb="7">
      <t>ド</t>
    </rPh>
    <phoneticPr fontId="2"/>
  </si>
  <si>
    <r>
      <t xml:space="preserve">　〃 </t>
    </r>
    <r>
      <rPr>
        <sz val="11"/>
        <color indexed="9"/>
        <rFont val="ＭＳ Ｐ明朝"/>
        <family val="1"/>
        <charset val="128"/>
      </rPr>
      <t>0</t>
    </r>
    <r>
      <rPr>
        <sz val="11"/>
        <rFont val="ＭＳ Ｐ明朝"/>
        <family val="1"/>
        <charset val="128"/>
      </rPr>
      <t>9年度</t>
    </r>
    <rPh sb="6" eb="7">
      <t>ド</t>
    </rPh>
    <phoneticPr fontId="2"/>
  </si>
  <si>
    <r>
      <t xml:space="preserve"> </t>
    </r>
    <r>
      <rPr>
        <sz val="11"/>
        <rFont val="ＭＳ Ｐゴシック"/>
        <family val="3"/>
        <charset val="128"/>
      </rPr>
      <t xml:space="preserve">    </t>
    </r>
    <r>
      <rPr>
        <sz val="10"/>
        <rFont val="ＭＳ 明朝"/>
        <family val="1"/>
        <charset val="128"/>
      </rPr>
      <t>2　総計欄の件数・点数は、全管掌に係る医科の数値であり、同欄の金額は、医科及び食事・生活療養費を加えたものである。</t>
    </r>
    <rPh sb="11" eb="13">
      <t>ケンスウ</t>
    </rPh>
    <rPh sb="14" eb="16">
      <t>テンスウ</t>
    </rPh>
    <rPh sb="18" eb="19">
      <t>ゼン</t>
    </rPh>
    <rPh sb="19" eb="21">
      <t>カンショウ</t>
    </rPh>
    <rPh sb="22" eb="23">
      <t>カカ</t>
    </rPh>
    <rPh sb="24" eb="26">
      <t>イカ</t>
    </rPh>
    <rPh sb="40" eb="42">
      <t>イカ</t>
    </rPh>
    <rPh sb="42" eb="43">
      <t>オヨ</t>
    </rPh>
    <rPh sb="47" eb="49">
      <t>セイカツ</t>
    </rPh>
    <phoneticPr fontId="6"/>
  </si>
  <si>
    <r>
      <t xml:space="preserve"> </t>
    </r>
    <r>
      <rPr>
        <sz val="11"/>
        <rFont val="ＭＳ Ｐゴシック"/>
        <family val="3"/>
        <charset val="128"/>
      </rPr>
      <t xml:space="preserve">    </t>
    </r>
    <r>
      <rPr>
        <sz val="10"/>
        <rFont val="ＭＳ 明朝"/>
        <family val="1"/>
        <charset val="128"/>
      </rPr>
      <t>2　総計欄の件数・点数は、全管掌に係る医科の数値であり、同欄の金額は、医科及び食事・生活療養費を加えたものである。</t>
    </r>
    <rPh sb="18" eb="19">
      <t>ゼン</t>
    </rPh>
    <rPh sb="19" eb="21">
      <t>カンショウ</t>
    </rPh>
    <rPh sb="22" eb="23">
      <t>カカ</t>
    </rPh>
    <rPh sb="24" eb="26">
      <t>イカ</t>
    </rPh>
    <rPh sb="40" eb="42">
      <t>イカ</t>
    </rPh>
    <rPh sb="42" eb="43">
      <t>オヨ</t>
    </rPh>
    <rPh sb="47" eb="49">
      <t>セイカツ</t>
    </rPh>
    <phoneticPr fontId="6"/>
  </si>
  <si>
    <t>例　　　言</t>
  </si>
  <si>
    <t xml:space="preserve">   　　法分ごとの負担額が掲載してある。</t>
  </si>
  <si>
    <t>　３　単位未満の数値は四捨五入を原則とした。したがって、総計とその内訳の計と</t>
  </si>
  <si>
    <t>　　は必ずしも一致しない。</t>
  </si>
  <si>
    <t>　４　本書に用いた記号は、次のとおりである。</t>
  </si>
  <si>
    <t>　　　「－」は掲げる計数がないもの。</t>
  </si>
  <si>
    <t xml:space="preserve">      「０」は表示単位に満たないもの。</t>
  </si>
  <si>
    <t>　　　「△」は負数のもの。</t>
  </si>
  <si>
    <t>第1表</t>
  </si>
  <si>
    <t>診療報酬等請求及び支払窓口数</t>
  </si>
  <si>
    <t>第2表</t>
  </si>
  <si>
    <t>第3表</t>
  </si>
  <si>
    <t>第4表</t>
  </si>
  <si>
    <t xml:space="preserve">第4表の2   </t>
  </si>
  <si>
    <t>第5表</t>
  </si>
  <si>
    <t xml:space="preserve">第5表の2   </t>
  </si>
  <si>
    <t>第6表</t>
  </si>
  <si>
    <t>　〃 23年度</t>
  </si>
  <si>
    <t>　〃 23年度</t>
    <rPh sb="6" eb="7">
      <t>ド</t>
    </rPh>
    <phoneticPr fontId="2"/>
  </si>
  <si>
    <t>第6表の2</t>
  </si>
  <si>
    <t>第7表　　　</t>
  </si>
  <si>
    <t>第8表</t>
  </si>
  <si>
    <t>参考資料1</t>
  </si>
  <si>
    <t>　２　点数（食事・生活療養費については基準額、訪問看護療養費については看護費</t>
    <rPh sb="9" eb="11">
      <t>セイカツ</t>
    </rPh>
    <phoneticPr fontId="13"/>
  </si>
  <si>
    <t>　　用）及び金額については、次の諸点に留意されたい。</t>
    <phoneticPr fontId="13"/>
  </si>
  <si>
    <t>統　　計　　表　　目　　次</t>
    <rPh sb="9" eb="13">
      <t>モクジ</t>
    </rPh>
    <phoneticPr fontId="13"/>
  </si>
  <si>
    <t>管掌別診療報酬等諸率</t>
    <phoneticPr fontId="13"/>
  </si>
  <si>
    <t>第9表</t>
    <phoneticPr fontId="13"/>
  </si>
  <si>
    <t>管掌別診療報酬等返戻状況</t>
    <phoneticPr fontId="13"/>
  </si>
  <si>
    <t>第10表</t>
    <phoneticPr fontId="13"/>
  </si>
  <si>
    <t>参考資料2</t>
    <phoneticPr fontId="13"/>
  </si>
  <si>
    <t>参考資料4の2</t>
    <phoneticPr fontId="13"/>
  </si>
  <si>
    <t>参考資料4の3</t>
    <phoneticPr fontId="13"/>
  </si>
  <si>
    <t>第11表</t>
  </si>
  <si>
    <t>第13表</t>
  </si>
  <si>
    <t>管掌別診療報酬等審査（点検）確定状況</t>
    <phoneticPr fontId="13"/>
  </si>
  <si>
    <t>第12表</t>
    <phoneticPr fontId="13"/>
  </si>
  <si>
    <t>参考資料3</t>
    <phoneticPr fontId="13"/>
  </si>
  <si>
    <t>経営主体別診療科別診療諸率（医科計）</t>
    <phoneticPr fontId="13"/>
  </si>
  <si>
    <t>〃</t>
    <phoneticPr fontId="13"/>
  </si>
  <si>
    <t>経営主体別診療科別診療諸率（医科入院）</t>
    <rPh sb="16" eb="18">
      <t>ニュウイン</t>
    </rPh>
    <phoneticPr fontId="13"/>
  </si>
  <si>
    <t>〃</t>
    <phoneticPr fontId="13"/>
  </si>
  <si>
    <t>経営主体別診療科別診療諸率（医科入院外）</t>
    <phoneticPr fontId="13"/>
  </si>
  <si>
    <t>参考資料4</t>
    <phoneticPr fontId="13"/>
  </si>
  <si>
    <t>管掌別診療報酬等確定状況</t>
    <phoneticPr fontId="13"/>
  </si>
  <si>
    <t>年度別診療報酬等確定件数・金額及び対前年度比</t>
    <phoneticPr fontId="13"/>
  </si>
  <si>
    <t>年度別、管掌別診療報酬等確定件数・日数・点数及び金額</t>
    <phoneticPr fontId="13"/>
  </si>
  <si>
    <t>経営主体別診療科別算定件数・日数及び点数（医科計）</t>
    <rPh sb="21" eb="23">
      <t>イカ</t>
    </rPh>
    <rPh sb="23" eb="24">
      <t>ケイ</t>
    </rPh>
    <phoneticPr fontId="13"/>
  </si>
  <si>
    <t>経営主体別診療科別算定件数・日数及び点数（医科入院）</t>
    <rPh sb="21" eb="23">
      <t>イカ</t>
    </rPh>
    <rPh sb="23" eb="25">
      <t>ニュウイン</t>
    </rPh>
    <phoneticPr fontId="13"/>
  </si>
  <si>
    <t>経営主体別診療科別算定件数・日数及び点数（医科入院外）</t>
    <rPh sb="21" eb="23">
      <t>イカ</t>
    </rPh>
    <rPh sb="23" eb="25">
      <t>ニュウイン</t>
    </rPh>
    <rPh sb="25" eb="26">
      <t>ガイ</t>
    </rPh>
    <phoneticPr fontId="13"/>
  </si>
  <si>
    <t>管掌別ＤＰＣ診療報酬等算定状況</t>
    <rPh sb="0" eb="2">
      <t>カンショウ</t>
    </rPh>
    <rPh sb="2" eb="3">
      <t>ベツ</t>
    </rPh>
    <rPh sb="6" eb="8">
      <t>シンリョウ</t>
    </rPh>
    <rPh sb="8" eb="11">
      <t>ホウシュウトウ</t>
    </rPh>
    <rPh sb="11" eb="13">
      <t>サンテイ</t>
    </rPh>
    <rPh sb="13" eb="15">
      <t>ジョウキョウ</t>
    </rPh>
    <phoneticPr fontId="13"/>
  </si>
  <si>
    <t>月別ＤＰＣ診療報酬等算定状況</t>
    <rPh sb="0" eb="2">
      <t>ツキベツ</t>
    </rPh>
    <rPh sb="5" eb="7">
      <t>シンリョウ</t>
    </rPh>
    <rPh sb="7" eb="10">
      <t>ホウシュウナド</t>
    </rPh>
    <rPh sb="10" eb="12">
      <t>サンテイ</t>
    </rPh>
    <rPh sb="12" eb="14">
      <t>ジョウキョウ</t>
    </rPh>
    <phoneticPr fontId="13"/>
  </si>
  <si>
    <t>第２表　管掌別診療報酬等確定状況</t>
    <phoneticPr fontId="2"/>
  </si>
  <si>
    <t>第２表（続）　管掌別診療報酬等確定状況</t>
    <phoneticPr fontId="2"/>
  </si>
  <si>
    <t>年度別診療報酬等確定件数・金額及び対前年度比</t>
    <phoneticPr fontId="2"/>
  </si>
  <si>
    <t>年度別診療報酬等確定件数・金額及び対前年度比　　　　　</t>
    <phoneticPr fontId="2"/>
  </si>
  <si>
    <t xml:space="preserve">年度別、管掌別診療報酬等確定件数・日数・点数及び金額       </t>
    <phoneticPr fontId="2"/>
  </si>
  <si>
    <t>経営主体別診療科別算定件数・日数及び点数</t>
    <phoneticPr fontId="2"/>
  </si>
  <si>
    <t>管掌別ＤＰＣ診療報酬等算定状況</t>
    <rPh sb="6" eb="8">
      <t>シンリョウ</t>
    </rPh>
    <rPh sb="8" eb="11">
      <t>ホウシュウトウ</t>
    </rPh>
    <rPh sb="11" eb="13">
      <t>サンテイ</t>
    </rPh>
    <rPh sb="13" eb="15">
      <t>ジョウキョウ</t>
    </rPh>
    <phoneticPr fontId="6"/>
  </si>
  <si>
    <t>管掌別ＤＰＣ診療報酬等算定状況　（続）</t>
    <rPh sb="6" eb="8">
      <t>シンリョウ</t>
    </rPh>
    <rPh sb="8" eb="11">
      <t>ホウシュウトウ</t>
    </rPh>
    <rPh sb="11" eb="13">
      <t>サンテイ</t>
    </rPh>
    <rPh sb="13" eb="15">
      <t>ジョウキョウ</t>
    </rPh>
    <rPh sb="17" eb="18">
      <t>ゾク</t>
    </rPh>
    <phoneticPr fontId="6"/>
  </si>
  <si>
    <t>備考 1　本表は、再審査分等を調整する前の「算定件数」等の数値である。これに対し、本書の各統計表は再審査分等を調整後の「確定件数」等の数値である。</t>
    <phoneticPr fontId="2"/>
  </si>
  <si>
    <t>月別ＤＰＣ診療報酬等算定状況</t>
    <rPh sb="0" eb="1">
      <t>ツキ</t>
    </rPh>
    <rPh sb="5" eb="7">
      <t>シンリョウ</t>
    </rPh>
    <rPh sb="7" eb="10">
      <t>ホウシュウトウ</t>
    </rPh>
    <rPh sb="10" eb="12">
      <t>サンテイ</t>
    </rPh>
    <rPh sb="12" eb="14">
      <t>ジョウキョウ</t>
    </rPh>
    <phoneticPr fontId="2"/>
  </si>
  <si>
    <t>　〃 18年度</t>
  </si>
  <si>
    <t>　〃 18年度</t>
    <rPh sb="6" eb="7">
      <t>ド</t>
    </rPh>
    <phoneticPr fontId="2"/>
  </si>
  <si>
    <t>平成20年1月</t>
    <phoneticPr fontId="2"/>
  </si>
  <si>
    <t>平成15年4月</t>
  </si>
  <si>
    <t>平成16年1月</t>
  </si>
  <si>
    <t>　〃 　　　　　2月</t>
  </si>
  <si>
    <t>　〃 　　　　　3月</t>
  </si>
  <si>
    <t>　〃 　　　　　4月</t>
  </si>
  <si>
    <t>平成17年1月</t>
  </si>
  <si>
    <t>平成18年1月</t>
  </si>
  <si>
    <t>平成19年1月</t>
  </si>
  <si>
    <t>平成21年1月</t>
    <phoneticPr fontId="2"/>
  </si>
  <si>
    <t>平成22年1月</t>
    <phoneticPr fontId="2"/>
  </si>
  <si>
    <t>平成23年1月</t>
    <phoneticPr fontId="2"/>
  </si>
  <si>
    <t>参考資料４の３（続）</t>
    <rPh sb="8" eb="9">
      <t>ゾク</t>
    </rPh>
    <phoneticPr fontId="2"/>
  </si>
  <si>
    <t>結核医療</t>
    <rPh sb="0" eb="2">
      <t>ケッカク</t>
    </rPh>
    <rPh sb="2" eb="4">
      <t>イリョウ</t>
    </rPh>
    <phoneticPr fontId="2"/>
  </si>
  <si>
    <t>結核入院医療</t>
    <rPh sb="0" eb="2">
      <t>ケッカク</t>
    </rPh>
    <rPh sb="2" eb="4">
      <t>ニュウイン</t>
    </rPh>
    <rPh sb="4" eb="6">
      <t>イリョウ</t>
    </rPh>
    <phoneticPr fontId="2"/>
  </si>
  <si>
    <t>自　立　支　援</t>
    <rPh sb="0" eb="1">
      <t>ジ</t>
    </rPh>
    <rPh sb="2" eb="3">
      <t>リツ</t>
    </rPh>
    <rPh sb="4" eb="5">
      <t>ササ</t>
    </rPh>
    <rPh sb="6" eb="7">
      <t>エン</t>
    </rPh>
    <phoneticPr fontId="2"/>
  </si>
  <si>
    <t>児　童　福　祉</t>
    <rPh sb="0" eb="1">
      <t>ジ</t>
    </rPh>
    <rPh sb="2" eb="3">
      <t>ワラベ</t>
    </rPh>
    <rPh sb="4" eb="5">
      <t>フク</t>
    </rPh>
    <rPh sb="6" eb="7">
      <t>シ</t>
    </rPh>
    <phoneticPr fontId="2"/>
  </si>
  <si>
    <t>原　爆　医　療</t>
    <rPh sb="0" eb="1">
      <t>ハラ</t>
    </rPh>
    <rPh sb="2" eb="3">
      <t>バク</t>
    </rPh>
    <rPh sb="4" eb="5">
      <t>イ</t>
    </rPh>
    <rPh sb="6" eb="7">
      <t>リョウ</t>
    </rPh>
    <phoneticPr fontId="2"/>
  </si>
  <si>
    <t>感　染　症</t>
    <phoneticPr fontId="2"/>
  </si>
  <si>
    <t>一類感染症・新感染症</t>
    <rPh sb="0" eb="2">
      <t>イチルイ</t>
    </rPh>
    <rPh sb="2" eb="5">
      <t>カンセンショウ</t>
    </rPh>
    <rPh sb="6" eb="7">
      <t>シン</t>
    </rPh>
    <rPh sb="7" eb="10">
      <t>カンセンショウ</t>
    </rPh>
    <phoneticPr fontId="2"/>
  </si>
  <si>
    <t>感染症</t>
    <rPh sb="0" eb="3">
      <t>カンセンショウ</t>
    </rPh>
    <phoneticPr fontId="2"/>
  </si>
  <si>
    <t>原 爆 医 療</t>
    <phoneticPr fontId="2"/>
  </si>
  <si>
    <t>感 染 症</t>
    <rPh sb="0" eb="1">
      <t>カン</t>
    </rPh>
    <rPh sb="2" eb="3">
      <t>ソメ</t>
    </rPh>
    <rPh sb="4" eb="5">
      <t>ショウ</t>
    </rPh>
    <phoneticPr fontId="2"/>
  </si>
  <si>
    <t>感 染 症</t>
    <phoneticPr fontId="2"/>
  </si>
  <si>
    <t>結核医療</t>
    <rPh sb="0" eb="2">
      <t>ケッカク</t>
    </rPh>
    <rPh sb="2" eb="4">
      <t>イリョウ</t>
    </rPh>
    <phoneticPr fontId="6"/>
  </si>
  <si>
    <t>結核入院医療</t>
    <rPh sb="0" eb="2">
      <t>ケッカク</t>
    </rPh>
    <rPh sb="2" eb="4">
      <t>ニュウイン</t>
    </rPh>
    <rPh sb="4" eb="6">
      <t>イリョウ</t>
    </rPh>
    <phoneticPr fontId="6"/>
  </si>
  <si>
    <t>　　　「…」は前年度対比で乖離があるもの。</t>
  </si>
  <si>
    <t>感染症結核</t>
  </si>
  <si>
    <t>第６表の３　支部別老人保健分診療報酬等支払確定件数及び金額の対前年同月比</t>
    <phoneticPr fontId="2"/>
  </si>
  <si>
    <t>　〃 19年度</t>
    <rPh sb="6" eb="7">
      <t>ド</t>
    </rPh>
    <phoneticPr fontId="2"/>
  </si>
  <si>
    <t>中国残留邦人等</t>
    <rPh sb="0" eb="2">
      <t>チュウゴク</t>
    </rPh>
    <rPh sb="2" eb="4">
      <t>ザンリュウ</t>
    </rPh>
    <rPh sb="4" eb="6">
      <t>ホウジン</t>
    </rPh>
    <rPh sb="6" eb="7">
      <t>トウ</t>
    </rPh>
    <phoneticPr fontId="2"/>
  </si>
  <si>
    <t>中国残留邦人等</t>
    <phoneticPr fontId="2"/>
  </si>
  <si>
    <t>中国残留邦人等</t>
    <phoneticPr fontId="2"/>
  </si>
  <si>
    <t>一類感染症等
・新感染症</t>
    <rPh sb="0" eb="2">
      <t>イチルイ</t>
    </rPh>
    <rPh sb="2" eb="6">
      <t>カンセンショウナド</t>
    </rPh>
    <rPh sb="8" eb="9">
      <t>シン</t>
    </rPh>
    <rPh sb="9" eb="12">
      <t>カンセンショウ</t>
    </rPh>
    <phoneticPr fontId="2"/>
  </si>
  <si>
    <t>中国残留邦人等</t>
    <phoneticPr fontId="6"/>
  </si>
  <si>
    <t>医療観察</t>
    <rPh sb="0" eb="2">
      <t>イリョウ</t>
    </rPh>
    <rPh sb="2" eb="4">
      <t>カンサツ</t>
    </rPh>
    <phoneticPr fontId="6"/>
  </si>
  <si>
    <t xml:space="preserve">   （1） 医療保険分又は各法分が他の各法分と併用する場合にあっては、点数は原</t>
    <rPh sb="12" eb="13">
      <t>マタ</t>
    </rPh>
    <phoneticPr fontId="13"/>
  </si>
  <si>
    <t>高齢者一般</t>
  </si>
  <si>
    <t>高齢者一般　</t>
  </si>
  <si>
    <t>高齢者</t>
  </si>
  <si>
    <t>注１　確定率は、確定点数（金額）を請求点数（金額）で除したものである。</t>
    <rPh sb="0" eb="1">
      <t>チュウ</t>
    </rPh>
    <phoneticPr fontId="2"/>
  </si>
  <si>
    <t>医　療　保　険　</t>
    <rPh sb="0" eb="1">
      <t>イ</t>
    </rPh>
    <rPh sb="2" eb="3">
      <t>リョウ</t>
    </rPh>
    <rPh sb="4" eb="5">
      <t>ホ</t>
    </rPh>
    <rPh sb="6" eb="7">
      <t>ケン</t>
    </rPh>
    <phoneticPr fontId="2"/>
  </si>
  <si>
    <t>一　　　般</t>
    <rPh sb="0" eb="1">
      <t>イチ</t>
    </rPh>
    <rPh sb="4" eb="5">
      <t>パン</t>
    </rPh>
    <phoneticPr fontId="2"/>
  </si>
  <si>
    <t>自立支援</t>
    <rPh sb="0" eb="1">
      <t>ジ</t>
    </rPh>
    <rPh sb="1" eb="2">
      <t>リツ</t>
    </rPh>
    <rPh sb="2" eb="3">
      <t>ササ</t>
    </rPh>
    <rPh sb="3" eb="4">
      <t>エン</t>
    </rPh>
    <phoneticPr fontId="2"/>
  </si>
  <si>
    <t>備考　総計欄の件数は、食事・生活療養費を除く数値である。</t>
    <phoneticPr fontId="2"/>
  </si>
  <si>
    <t>感 染 症</t>
    <phoneticPr fontId="2"/>
  </si>
  <si>
    <t>食事・生活療養費</t>
    <phoneticPr fontId="2"/>
  </si>
  <si>
    <t>備考　この表における被保険者とは、70歳未満の被保険者であり、被扶養者とは、70歳未満の被扶養者である。</t>
    <rPh sb="0" eb="2">
      <t>ビコウ</t>
    </rPh>
    <rPh sb="5" eb="6">
      <t>ヒョウ</t>
    </rPh>
    <rPh sb="10" eb="14">
      <t>ヒホケンシャ</t>
    </rPh>
    <rPh sb="19" eb="20">
      <t>サイ</t>
    </rPh>
    <rPh sb="20" eb="22">
      <t>ミマン</t>
    </rPh>
    <rPh sb="23" eb="27">
      <t>ヒホケンシャ</t>
    </rPh>
    <rPh sb="31" eb="35">
      <t>ヒフヨウシャ</t>
    </rPh>
    <rPh sb="40" eb="41">
      <t>サイ</t>
    </rPh>
    <rPh sb="41" eb="43">
      <t>ミマン</t>
    </rPh>
    <rPh sb="44" eb="48">
      <t>ヒフヨウシャ</t>
    </rPh>
    <phoneticPr fontId="2"/>
  </si>
  <si>
    <t>被扶養者</t>
    <rPh sb="1" eb="3">
      <t>フヨウ</t>
    </rPh>
    <rPh sb="3" eb="4">
      <t>シャ</t>
    </rPh>
    <phoneticPr fontId="2"/>
  </si>
  <si>
    <t>被保険者65歳未満</t>
    <rPh sb="6" eb="7">
      <t>サイ</t>
    </rPh>
    <rPh sb="7" eb="9">
      <t>ミマン</t>
    </rPh>
    <phoneticPr fontId="14"/>
  </si>
  <si>
    <t>被扶養者65歳未満
　　　(未就学者除く)</t>
    <rPh sb="18" eb="19">
      <t>ノゾ</t>
    </rPh>
    <phoneticPr fontId="14"/>
  </si>
  <si>
    <t>被扶養者(未就学者)</t>
  </si>
  <si>
    <t>被保険者65歳以上
　　　　　70歳未満</t>
    <rPh sb="6" eb="7">
      <t>サイ</t>
    </rPh>
    <rPh sb="7" eb="9">
      <t>イジョウ</t>
    </rPh>
    <rPh sb="17" eb="18">
      <t>サイ</t>
    </rPh>
    <rPh sb="18" eb="20">
      <t>ミマン</t>
    </rPh>
    <phoneticPr fontId="14"/>
  </si>
  <si>
    <t>被扶養者65歳以上
　　　　　70歳未満</t>
    <rPh sb="17" eb="20">
      <t>サイミマン</t>
    </rPh>
    <phoneticPr fontId="14"/>
  </si>
  <si>
    <t>高齢者一般</t>
    <rPh sb="3" eb="5">
      <t>イッパン</t>
    </rPh>
    <phoneticPr fontId="14"/>
  </si>
  <si>
    <t>被 保 険 者 ６ ５ 歳 未 満</t>
    <rPh sb="12" eb="13">
      <t>サイ</t>
    </rPh>
    <rPh sb="14" eb="15">
      <t>ミ</t>
    </rPh>
    <rPh sb="16" eb="17">
      <t>マン</t>
    </rPh>
    <phoneticPr fontId="14"/>
  </si>
  <si>
    <t>被扶養者６５歳未満
(未就学者除く)</t>
  </si>
  <si>
    <t>被 扶 養 者 (未就学者)</t>
    <rPh sb="0" eb="1">
      <t>ヒ</t>
    </rPh>
    <rPh sb="2" eb="3">
      <t>タモツ</t>
    </rPh>
    <rPh sb="4" eb="5">
      <t>オサム</t>
    </rPh>
    <rPh sb="6" eb="7">
      <t>シャ</t>
    </rPh>
    <phoneticPr fontId="14"/>
  </si>
  <si>
    <t>被　保　険　者
６５歳以上７０歳未満</t>
    <rPh sb="2" eb="3">
      <t>ホ</t>
    </rPh>
    <rPh sb="4" eb="5">
      <t>ケン</t>
    </rPh>
    <rPh sb="10" eb="13">
      <t>サイイジョウ</t>
    </rPh>
    <rPh sb="15" eb="18">
      <t>サイミマン</t>
    </rPh>
    <phoneticPr fontId="14"/>
  </si>
  <si>
    <t>被　扶　養　者
６５歳以上７０歳未満</t>
    <rPh sb="10" eb="13">
      <t>サイイジョウ</t>
    </rPh>
    <rPh sb="15" eb="18">
      <t>サイミマン</t>
    </rPh>
    <phoneticPr fontId="14"/>
  </si>
  <si>
    <t>被扶養者
(未就学者除く)</t>
    <rPh sb="10" eb="11">
      <t>ノゾ</t>
    </rPh>
    <phoneticPr fontId="14"/>
  </si>
  <si>
    <t>被扶養者(未就学者除く)</t>
  </si>
  <si>
    <t>被扶養者65歳未満
　　 (未就学者除く)</t>
    <rPh sb="18" eb="19">
      <t>ノゾ</t>
    </rPh>
    <phoneticPr fontId="14"/>
  </si>
  <si>
    <t>　   　則として医療保険分、各法分ごとに診療全点数を掲載し、金額は医療保険、各</t>
    <phoneticPr fontId="13"/>
  </si>
  <si>
    <t xml:space="preserve">   （2） 医療保険の金額は、原則として、被保険者及び被扶養者(未就学者除く)が</t>
    <rPh sb="26" eb="27">
      <t>オヨ</t>
    </rPh>
    <rPh sb="33" eb="37">
      <t>ミシュウガクシャ</t>
    </rPh>
    <rPh sb="37" eb="38">
      <t>ノゾ</t>
    </rPh>
    <phoneticPr fontId="13"/>
  </si>
  <si>
    <t>　   　７割相当額、被扶養者（未就学者）が８割相当額を掲載してある。</t>
    <rPh sb="16" eb="20">
      <t>ミシュウガクシャ</t>
    </rPh>
    <rPh sb="22" eb="24">
      <t>８ワリ</t>
    </rPh>
    <rPh sb="24" eb="26">
      <t>ソウトウ</t>
    </rPh>
    <rPh sb="26" eb="27">
      <t>ガク</t>
    </rPh>
    <phoneticPr fontId="13"/>
  </si>
  <si>
    <t>　　 　　なお、各法分との併用の場合等であって、高額療養費があるときは、当該額</t>
    <phoneticPr fontId="13"/>
  </si>
  <si>
    <t>　　   が金額に合算掲載してある。</t>
    <phoneticPr fontId="13"/>
  </si>
  <si>
    <t>船員保険</t>
    <rPh sb="0" eb="2">
      <t>センイン</t>
    </rPh>
    <rPh sb="2" eb="4">
      <t>ホケン</t>
    </rPh>
    <phoneticPr fontId="2"/>
  </si>
  <si>
    <t>協会けんぽ</t>
    <rPh sb="0" eb="2">
      <t>キョウカイ</t>
    </rPh>
    <phoneticPr fontId="2"/>
  </si>
  <si>
    <t>協会けんぽ</t>
    <rPh sb="0" eb="2">
      <t>キョウカイ</t>
    </rPh>
    <phoneticPr fontId="6"/>
  </si>
  <si>
    <t>　〃 19年度</t>
  </si>
  <si>
    <t>　〃 20年度</t>
    <rPh sb="6" eb="7">
      <t>ド</t>
    </rPh>
    <phoneticPr fontId="2"/>
  </si>
  <si>
    <t>　〃 20年度</t>
  </si>
  <si>
    <t>平成23年4月</t>
    <rPh sb="0" eb="2">
      <t>ヘイセイ</t>
    </rPh>
    <rPh sb="4" eb="5">
      <t>ネン</t>
    </rPh>
    <phoneticPr fontId="2"/>
  </si>
  <si>
    <t>平成24年1月</t>
    <phoneticPr fontId="2"/>
  </si>
  <si>
    <t>平成25年1月</t>
    <phoneticPr fontId="2"/>
  </si>
  <si>
    <t>平成26年1月</t>
    <phoneticPr fontId="2"/>
  </si>
  <si>
    <t>平成27年1月</t>
    <phoneticPr fontId="2"/>
  </si>
  <si>
    <t>　〃 22年度</t>
  </si>
  <si>
    <t>　〃 22年度</t>
    <rPh sb="6" eb="7">
      <t>ド</t>
    </rPh>
    <phoneticPr fontId="2"/>
  </si>
  <si>
    <t>注２　この表における被保険者とは、70歳未満の被保険者であり、被扶養者(未就学者除く)とは、6歳以上70歳未満の被扶養者である。</t>
    <rPh sb="0" eb="1">
      <t>チュウ</t>
    </rPh>
    <rPh sb="5" eb="6">
      <t>ヒョウ</t>
    </rPh>
    <rPh sb="10" eb="14">
      <t>ヒホケンシャ</t>
    </rPh>
    <rPh sb="19" eb="20">
      <t>サイ</t>
    </rPh>
    <rPh sb="20" eb="22">
      <t>ミマン</t>
    </rPh>
    <rPh sb="23" eb="27">
      <t>ヒホケンシャ</t>
    </rPh>
    <rPh sb="47" eb="50">
      <t>サイイジョウ</t>
    </rPh>
    <rPh sb="52" eb="53">
      <t>サイ</t>
    </rPh>
    <rPh sb="53" eb="55">
      <t>ミマン</t>
    </rPh>
    <rPh sb="56" eb="60">
      <t>ヒフヨウシャ</t>
    </rPh>
    <phoneticPr fontId="2"/>
  </si>
  <si>
    <t>　〃 21年度</t>
    <rPh sb="6" eb="7">
      <t>ド</t>
    </rPh>
    <phoneticPr fontId="2"/>
  </si>
  <si>
    <t>　〃 21年度</t>
  </si>
  <si>
    <t>平成7年度</t>
    <rPh sb="0" eb="2">
      <t>ヘイセイ</t>
    </rPh>
    <phoneticPr fontId="2"/>
  </si>
  <si>
    <t>　〃 17年度</t>
  </si>
  <si>
    <t>備考 1　本表は、再審査分等を調整する前の「算定件数」等の数値である。これに対し、本書の各統計表は再審査分等を調整後の「確定件数」等の数値である。</t>
    <phoneticPr fontId="6"/>
  </si>
  <si>
    <t>共済組合</t>
  </si>
  <si>
    <t>健保組合</t>
  </si>
  <si>
    <t>生活保護</t>
  </si>
  <si>
    <t>老人保健</t>
  </si>
  <si>
    <t>調剤</t>
  </si>
  <si>
    <t>共済組合</t>
    <rPh sb="0" eb="2">
      <t>キョウサイ</t>
    </rPh>
    <rPh sb="2" eb="4">
      <t>クミアイ</t>
    </rPh>
    <phoneticPr fontId="2"/>
  </si>
  <si>
    <t>健保組合</t>
    <rPh sb="0" eb="2">
      <t>ケンポ</t>
    </rPh>
    <rPh sb="2" eb="4">
      <t>クミアイ</t>
    </rPh>
    <phoneticPr fontId="2"/>
  </si>
  <si>
    <t>生活保護</t>
    <rPh sb="0" eb="2">
      <t>セイカツ</t>
    </rPh>
    <rPh sb="2" eb="4">
      <t>ホゴ</t>
    </rPh>
    <phoneticPr fontId="2"/>
  </si>
  <si>
    <t>医科</t>
    <rPh sb="0" eb="2">
      <t>イカ</t>
    </rPh>
    <phoneticPr fontId="2"/>
  </si>
  <si>
    <t>歯科</t>
    <rPh sb="0" eb="2">
      <t>シカ</t>
    </rPh>
    <phoneticPr fontId="2"/>
  </si>
  <si>
    <t>調剤</t>
    <rPh sb="0" eb="2">
      <t>チョウザイ</t>
    </rPh>
    <phoneticPr fontId="2"/>
  </si>
  <si>
    <t>北　　海　　道</t>
    <phoneticPr fontId="2"/>
  </si>
  <si>
    <t>青　　　　   森</t>
    <phoneticPr fontId="2"/>
  </si>
  <si>
    <t>岩　　　　　 手</t>
    <phoneticPr fontId="2"/>
  </si>
  <si>
    <t>宮　　　　　 城</t>
    <phoneticPr fontId="2"/>
  </si>
  <si>
    <t>秋　　　　　 田</t>
    <phoneticPr fontId="2"/>
  </si>
  <si>
    <t>山　　　　　 形</t>
    <phoneticPr fontId="2"/>
  </si>
  <si>
    <t>福　　　　　 島</t>
    <phoneticPr fontId="2"/>
  </si>
  <si>
    <t>茨　　　　　 城</t>
    <phoneticPr fontId="2"/>
  </si>
  <si>
    <t>栃　　　　　 木</t>
    <phoneticPr fontId="2"/>
  </si>
  <si>
    <t>群　　　　　 馬</t>
    <phoneticPr fontId="2"/>
  </si>
  <si>
    <t>埼　　　　　 玉</t>
    <phoneticPr fontId="2"/>
  </si>
  <si>
    <t>千　　　　　 葉</t>
    <phoneticPr fontId="2"/>
  </si>
  <si>
    <t>東　　　　　 京</t>
    <phoneticPr fontId="2"/>
  </si>
  <si>
    <t>神　　奈　　川</t>
    <phoneticPr fontId="2"/>
  </si>
  <si>
    <t>新　　　　　 潟</t>
    <phoneticPr fontId="2"/>
  </si>
  <si>
    <t>富　　　　　 山</t>
    <phoneticPr fontId="2"/>
  </si>
  <si>
    <t>石　　　　　 川</t>
    <phoneticPr fontId="2"/>
  </si>
  <si>
    <t>福　　　　　 井</t>
    <phoneticPr fontId="2"/>
  </si>
  <si>
    <t>山　　　　　 梨</t>
    <phoneticPr fontId="2"/>
  </si>
  <si>
    <t>長　　　　　 野</t>
    <phoneticPr fontId="2"/>
  </si>
  <si>
    <t>岐　　　　　 阜</t>
    <phoneticPr fontId="2"/>
  </si>
  <si>
    <t>静　　　　　 岡</t>
    <phoneticPr fontId="2"/>
  </si>
  <si>
    <t>愛　　　　　 知</t>
    <phoneticPr fontId="2"/>
  </si>
  <si>
    <t>三　　　　　 重</t>
    <phoneticPr fontId="2"/>
  </si>
  <si>
    <t>滋　　　　　 賀</t>
    <phoneticPr fontId="2"/>
  </si>
  <si>
    <t>京　　　　　 都</t>
    <phoneticPr fontId="2"/>
  </si>
  <si>
    <t>大　　　　　 阪</t>
    <phoneticPr fontId="2"/>
  </si>
  <si>
    <t>兵　　　　　 庫</t>
    <phoneticPr fontId="2"/>
  </si>
  <si>
    <t>奈　　　　　 良</t>
    <phoneticPr fontId="2"/>
  </si>
  <si>
    <t>和　　歌　　山</t>
    <phoneticPr fontId="2"/>
  </si>
  <si>
    <t>鳥　　　　　 取</t>
    <phoneticPr fontId="2"/>
  </si>
  <si>
    <t>島　　　　　 根</t>
    <phoneticPr fontId="2"/>
  </si>
  <si>
    <t>岡　　　　　 山</t>
    <phoneticPr fontId="2"/>
  </si>
  <si>
    <t>広　　　　　 島</t>
    <phoneticPr fontId="2"/>
  </si>
  <si>
    <t>山　　　　　 口</t>
    <phoneticPr fontId="2"/>
  </si>
  <si>
    <t>徳　　　　　 島</t>
    <phoneticPr fontId="2"/>
  </si>
  <si>
    <t>香　　　　　 川</t>
    <phoneticPr fontId="2"/>
  </si>
  <si>
    <t>愛　　　　　 媛</t>
    <phoneticPr fontId="2"/>
  </si>
  <si>
    <t>高　　　　　 知</t>
    <phoneticPr fontId="2"/>
  </si>
  <si>
    <t>福　　　　　 岡</t>
    <phoneticPr fontId="2"/>
  </si>
  <si>
    <t>佐　　　　　 賀</t>
    <phoneticPr fontId="2"/>
  </si>
  <si>
    <t>長　　　　　 崎</t>
    <phoneticPr fontId="2"/>
  </si>
  <si>
    <t>熊　　　　　 本</t>
    <phoneticPr fontId="2"/>
  </si>
  <si>
    <t>大　　　　　 分</t>
    <phoneticPr fontId="2"/>
  </si>
  <si>
    <t>宮　　　　　 崎</t>
    <phoneticPr fontId="2"/>
  </si>
  <si>
    <t>鹿　　児　　島</t>
    <phoneticPr fontId="2"/>
  </si>
  <si>
    <t>沖　　　　　 縄</t>
    <phoneticPr fontId="2"/>
  </si>
  <si>
    <t>請　　求　　窓　　口　　数　　（保 険 者 等 数）</t>
    <rPh sb="0" eb="4">
      <t>セイキュウ</t>
    </rPh>
    <rPh sb="6" eb="10">
      <t>マドグチ</t>
    </rPh>
    <rPh sb="12" eb="13">
      <t>スウ</t>
    </rPh>
    <rPh sb="16" eb="21">
      <t>ホケンシャ</t>
    </rPh>
    <rPh sb="22" eb="23">
      <t>トウ</t>
    </rPh>
    <rPh sb="24" eb="25">
      <t>スウ</t>
    </rPh>
    <phoneticPr fontId="2"/>
  </si>
  <si>
    <t>平成19年4月</t>
    <rPh sb="0" eb="2">
      <t>ヘイセイ</t>
    </rPh>
    <rPh sb="4" eb="5">
      <t>ネン</t>
    </rPh>
    <phoneticPr fontId="2"/>
  </si>
  <si>
    <t>支　　払　　窓　　口　　数　　（医 療 機 関 等 数）</t>
    <rPh sb="0" eb="4">
      <t>シハライ</t>
    </rPh>
    <rPh sb="6" eb="10">
      <t>マドグチ</t>
    </rPh>
    <rPh sb="12" eb="13">
      <t>スウ</t>
    </rPh>
    <rPh sb="16" eb="19">
      <t>イリョウ</t>
    </rPh>
    <rPh sb="20" eb="23">
      <t>キカン</t>
    </rPh>
    <rPh sb="24" eb="25">
      <t>トウ</t>
    </rPh>
    <rPh sb="26" eb="27">
      <t>スウ</t>
    </rPh>
    <phoneticPr fontId="2"/>
  </si>
  <si>
    <t>総計</t>
  </si>
  <si>
    <t>件数</t>
  </si>
  <si>
    <t>金額</t>
  </si>
  <si>
    <t>件</t>
  </si>
  <si>
    <t>件</t>
    <rPh sb="0" eb="1">
      <t>ケン</t>
    </rPh>
    <phoneticPr fontId="2"/>
  </si>
  <si>
    <t>千円</t>
  </si>
  <si>
    <t>医療保険合計</t>
  </si>
  <si>
    <t>計</t>
  </si>
  <si>
    <t>船員保険</t>
  </si>
  <si>
    <t>戦傷病者</t>
  </si>
  <si>
    <t>育成医療</t>
  </si>
  <si>
    <t>療育給付</t>
  </si>
  <si>
    <t>自衛官等</t>
  </si>
  <si>
    <t>原爆医療</t>
  </si>
  <si>
    <t>認定医療</t>
  </si>
  <si>
    <t>精神保健</t>
  </si>
  <si>
    <t>措置患者</t>
  </si>
  <si>
    <t>麻薬取締</t>
  </si>
  <si>
    <t>母子保健</t>
  </si>
  <si>
    <t>小児慢性</t>
  </si>
  <si>
    <t>老人被爆</t>
  </si>
  <si>
    <t>一類感染症等</t>
  </si>
  <si>
    <t>新感染症</t>
  </si>
  <si>
    <t>医科診療</t>
  </si>
  <si>
    <t>日数</t>
  </si>
  <si>
    <t>点数</t>
  </si>
  <si>
    <t>日</t>
  </si>
  <si>
    <t>点</t>
  </si>
  <si>
    <t>入院</t>
  </si>
  <si>
    <t>入院外</t>
  </si>
  <si>
    <t>処方せん受付回数</t>
  </si>
  <si>
    <t>基準額</t>
  </si>
  <si>
    <t>訪問看護療養費</t>
  </si>
  <si>
    <t>訪問看護療養費</t>
    <rPh sb="0" eb="2">
      <t>ホウモン</t>
    </rPh>
    <rPh sb="2" eb="4">
      <t>カンゴ</t>
    </rPh>
    <rPh sb="4" eb="7">
      <t>リョウヨウヒ</t>
    </rPh>
    <phoneticPr fontId="2"/>
  </si>
  <si>
    <t>看護費用</t>
  </si>
  <si>
    <t>管　　掌　　別</t>
  </si>
  <si>
    <t>歯科診療</t>
  </si>
  <si>
    <t>第１表　診療報酬等請求及び支払窓口数</t>
    <rPh sb="0" eb="1">
      <t>ダイ</t>
    </rPh>
    <rPh sb="2" eb="3">
      <t>ヒョウ</t>
    </rPh>
    <rPh sb="4" eb="6">
      <t>シンリョウ</t>
    </rPh>
    <rPh sb="6" eb="8">
      <t>ホウシュウ</t>
    </rPh>
    <rPh sb="8" eb="9">
      <t>トウ</t>
    </rPh>
    <rPh sb="9" eb="11">
      <t>セイキュウ</t>
    </rPh>
    <rPh sb="11" eb="12">
      <t>オヨ</t>
    </rPh>
    <rPh sb="13" eb="15">
      <t>シハライ</t>
    </rPh>
    <rPh sb="15" eb="17">
      <t>マドグチ</t>
    </rPh>
    <rPh sb="17" eb="18">
      <t>スウ</t>
    </rPh>
    <phoneticPr fontId="2"/>
  </si>
  <si>
    <t>回</t>
  </si>
  <si>
    <t>％</t>
  </si>
  <si>
    <t>支部別</t>
  </si>
  <si>
    <t>北　　海　　道</t>
  </si>
  <si>
    <t>青　　　　   森</t>
  </si>
  <si>
    <t>岩　　　　　 手</t>
  </si>
  <si>
    <t>宮　　　　　 城</t>
  </si>
  <si>
    <t>秋　　　　　 田</t>
  </si>
  <si>
    <t>山　　　　　 形</t>
  </si>
  <si>
    <t>福　　　　　 島</t>
  </si>
  <si>
    <t>茨　　　　　 城</t>
  </si>
  <si>
    <t>栃　　　　　 木</t>
  </si>
  <si>
    <t>群　　　　　 馬</t>
  </si>
  <si>
    <t>埼　　　　　 玉</t>
  </si>
  <si>
    <t>千　　　　　 葉</t>
  </si>
  <si>
    <t>東　　　　　 京</t>
  </si>
  <si>
    <t>神　　奈　　川</t>
  </si>
  <si>
    <t>新　　　　　 潟</t>
  </si>
  <si>
    <t>富　　　　　 山</t>
  </si>
  <si>
    <t>石　　　　　 川</t>
  </si>
  <si>
    <t>福　　　　　 井</t>
  </si>
  <si>
    <t>山　　　　　 梨</t>
  </si>
  <si>
    <t>長　　　　　 野</t>
  </si>
  <si>
    <t>岐　　　　　 阜</t>
  </si>
  <si>
    <t>静　　　　　 岡</t>
  </si>
  <si>
    <t>愛　　　　　 知</t>
  </si>
  <si>
    <t>三　　　　　 重</t>
  </si>
  <si>
    <t>滋　　　　　 賀</t>
  </si>
  <si>
    <t>京　　　　　 都</t>
  </si>
  <si>
    <t>大　　　　　 阪</t>
  </si>
  <si>
    <t>兵　　　　　 庫</t>
  </si>
  <si>
    <t>奈　　　　　 良</t>
  </si>
  <si>
    <t>和　　歌　　山</t>
  </si>
  <si>
    <t>鳥　　　　　 取</t>
  </si>
  <si>
    <t>島　　　　　 根</t>
  </si>
  <si>
    <t>岡　　　　　 山</t>
  </si>
  <si>
    <t>広　　　　　 島</t>
  </si>
  <si>
    <t>山　　　　　 口</t>
  </si>
  <si>
    <t>徳　　　　　 島</t>
  </si>
  <si>
    <t>香　　　　　 川</t>
  </si>
  <si>
    <t>愛　　　　　 媛</t>
  </si>
  <si>
    <t>高　　　　　 知</t>
  </si>
  <si>
    <t>福　　　　　 岡</t>
  </si>
  <si>
    <t>佐　　　　　 賀</t>
  </si>
  <si>
    <t>長　　　　　 崎</t>
  </si>
  <si>
    <t>熊　　　　　 本</t>
  </si>
  <si>
    <t>大　　　　　 分</t>
  </si>
  <si>
    <t>宮　　　　　 崎</t>
  </si>
  <si>
    <t>鹿　　児　　島</t>
  </si>
  <si>
    <t>沖　　　　　 縄</t>
  </si>
  <si>
    <t xml:space="preserve"> </t>
  </si>
  <si>
    <t>１件当たり点数</t>
  </si>
  <si>
    <t>１件当たり基準額</t>
  </si>
  <si>
    <t>１件当たり看護費用</t>
  </si>
  <si>
    <t>１件当たり日数（回数）</t>
  </si>
  <si>
    <t>１日（回）当たり点数</t>
  </si>
  <si>
    <t>円</t>
  </si>
  <si>
    <t>１日当たり看護費用</t>
  </si>
  <si>
    <t>１件当たり金額</t>
  </si>
  <si>
    <t>医科</t>
  </si>
  <si>
    <t>歯科</t>
  </si>
  <si>
    <t>％</t>
    <phoneticPr fontId="2"/>
  </si>
  <si>
    <t>医科・歯科合計</t>
  </si>
  <si>
    <t>請求点数</t>
  </si>
  <si>
    <t>確定点数</t>
  </si>
  <si>
    <t>千点</t>
  </si>
  <si>
    <t>請求基準額</t>
  </si>
  <si>
    <t>確定基準額</t>
  </si>
  <si>
    <t>請求看護費用</t>
  </si>
  <si>
    <t>確定看護費用</t>
  </si>
  <si>
    <t>受付件数</t>
  </si>
  <si>
    <t>受付件数</t>
    <rPh sb="0" eb="2">
      <t>ウケツケ</t>
    </rPh>
    <rPh sb="2" eb="4">
      <t>ケンスウ</t>
    </rPh>
    <phoneticPr fontId="2"/>
  </si>
  <si>
    <t>返戻件数</t>
  </si>
  <si>
    <t>返戻件数</t>
    <rPh sb="0" eb="2">
      <t>ヘンレイ</t>
    </rPh>
    <rPh sb="2" eb="4">
      <t>ケンスウ</t>
    </rPh>
    <phoneticPr fontId="2"/>
  </si>
  <si>
    <t>返戻率</t>
  </si>
  <si>
    <t>受付医療機関等数</t>
    <rPh sb="0" eb="2">
      <t>ウケツケ</t>
    </rPh>
    <rPh sb="2" eb="4">
      <t>イリョウ</t>
    </rPh>
    <rPh sb="4" eb="6">
      <t>キカン</t>
    </rPh>
    <rPh sb="6" eb="7">
      <t>トウ</t>
    </rPh>
    <rPh sb="7" eb="8">
      <t>スウ</t>
    </rPh>
    <phoneticPr fontId="2"/>
  </si>
  <si>
    <t>総計</t>
    <rPh sb="0" eb="2">
      <t>ソウケイ</t>
    </rPh>
    <phoneticPr fontId="2"/>
  </si>
  <si>
    <t>医科診療</t>
    <rPh sb="0" eb="2">
      <t>イカ</t>
    </rPh>
    <rPh sb="2" eb="4">
      <t>シンリョウ</t>
    </rPh>
    <phoneticPr fontId="2"/>
  </si>
  <si>
    <t>歯科診療</t>
    <rPh sb="0" eb="2">
      <t>シカ</t>
    </rPh>
    <rPh sb="2" eb="4">
      <t>シンリョウ</t>
    </rPh>
    <phoneticPr fontId="2"/>
  </si>
  <si>
    <t>調剤</t>
    <rPh sb="0" eb="2">
      <t>チョウザイ</t>
    </rPh>
    <phoneticPr fontId="2"/>
  </si>
  <si>
    <t>返戻率</t>
    <rPh sb="0" eb="2">
      <t>ヘンレイ</t>
    </rPh>
    <rPh sb="2" eb="3">
      <t>リツ</t>
    </rPh>
    <phoneticPr fontId="2"/>
  </si>
  <si>
    <t>受付件数</t>
    <rPh sb="0" eb="2">
      <t>ウケツケ</t>
    </rPh>
    <rPh sb="2" eb="4">
      <t>ケンスウ</t>
    </rPh>
    <phoneticPr fontId="2"/>
  </si>
  <si>
    <t>返戻件数</t>
    <rPh sb="0" eb="2">
      <t>ヘンレイ</t>
    </rPh>
    <rPh sb="2" eb="4">
      <t>ケンスウ</t>
    </rPh>
    <phoneticPr fontId="2"/>
  </si>
  <si>
    <t>件</t>
    <rPh sb="0" eb="1">
      <t>ケン</t>
    </rPh>
    <phoneticPr fontId="2"/>
  </si>
  <si>
    <t>％</t>
    <phoneticPr fontId="2"/>
  </si>
  <si>
    <t>件</t>
    <rPh sb="0" eb="1">
      <t>ケン</t>
    </rPh>
    <phoneticPr fontId="2"/>
  </si>
  <si>
    <t>全管掌</t>
    <rPh sb="0" eb="1">
      <t>ゼン</t>
    </rPh>
    <rPh sb="1" eb="3">
      <t>カンショウ</t>
    </rPh>
    <phoneticPr fontId="2"/>
  </si>
  <si>
    <t>備考 1　本表は、再審査分等を調整する前の「算定件数」等の数値である。これに対し、本書の各統計表は再審査分等を調整後の「確定件数」等の数値である。</t>
    <phoneticPr fontId="6"/>
  </si>
  <si>
    <t>　備考　１.　受付件数は、確定件数に返戻件数を加えたものである。</t>
    <rPh sb="7" eb="9">
      <t>ウケツケ</t>
    </rPh>
    <rPh sb="9" eb="11">
      <t>ケンスウ</t>
    </rPh>
    <rPh sb="13" eb="15">
      <t>カクテイ</t>
    </rPh>
    <rPh sb="15" eb="17">
      <t>ケンスウ</t>
    </rPh>
    <rPh sb="18" eb="20">
      <t>ヘンレイ</t>
    </rPh>
    <rPh sb="20" eb="22">
      <t>ケンスウ</t>
    </rPh>
    <rPh sb="23" eb="24">
      <t>クワ</t>
    </rPh>
    <phoneticPr fontId="2"/>
  </si>
  <si>
    <t>老人保健</t>
    <rPh sb="0" eb="2">
      <t>ロウジン</t>
    </rPh>
    <rPh sb="2" eb="4">
      <t>ホケン</t>
    </rPh>
    <phoneticPr fontId="2"/>
  </si>
  <si>
    <t>確定率</t>
    <rPh sb="0" eb="2">
      <t>カクテイ</t>
    </rPh>
    <phoneticPr fontId="2"/>
  </si>
  <si>
    <t>返戻率</t>
    <rPh sb="0" eb="2">
      <t>ヘンレイ</t>
    </rPh>
    <rPh sb="2" eb="3">
      <t>リツ</t>
    </rPh>
    <phoneticPr fontId="2"/>
  </si>
  <si>
    <t xml:space="preserve">  備考   受付件数は、確定件数に返戻件数を加えたものである。</t>
  </si>
  <si>
    <t xml:space="preserve">  備考   受付件数は、確定件数に返戻件数を加えたものである。</t>
    <rPh sb="2" eb="4">
      <t>ビコウ</t>
    </rPh>
    <rPh sb="7" eb="9">
      <t>ウケツケ</t>
    </rPh>
    <rPh sb="9" eb="11">
      <t>ケンスウ</t>
    </rPh>
    <rPh sb="13" eb="15">
      <t>カクテイ</t>
    </rPh>
    <rPh sb="15" eb="17">
      <t>ケンスウ</t>
    </rPh>
    <rPh sb="18" eb="20">
      <t>ヘンレイ</t>
    </rPh>
    <rPh sb="20" eb="22">
      <t>ケンスウ</t>
    </rPh>
    <rPh sb="23" eb="24">
      <t>クワ</t>
    </rPh>
    <phoneticPr fontId="2"/>
  </si>
  <si>
    <t>第13表の２　支部別老人保健分診療報酬等返戻状況</t>
    <rPh sb="10" eb="12">
      <t>ロウジン</t>
    </rPh>
    <rPh sb="12" eb="14">
      <t>ホケン</t>
    </rPh>
    <phoneticPr fontId="2"/>
  </si>
  <si>
    <t>受付医数</t>
    <rPh sb="0" eb="2">
      <t>ウケツケ</t>
    </rPh>
    <rPh sb="2" eb="3">
      <t>イ</t>
    </rPh>
    <rPh sb="3" eb="4">
      <t>ケンスウ</t>
    </rPh>
    <phoneticPr fontId="2"/>
  </si>
  <si>
    <t>返戻医数</t>
    <rPh sb="0" eb="2">
      <t>ヘンレイ</t>
    </rPh>
    <rPh sb="2" eb="3">
      <t>イ</t>
    </rPh>
    <rPh sb="3" eb="4">
      <t>ケンスウ</t>
    </rPh>
    <phoneticPr fontId="2"/>
  </si>
  <si>
    <t>受付薬局数</t>
    <rPh sb="0" eb="2">
      <t>ウケツケ</t>
    </rPh>
    <rPh sb="2" eb="3">
      <t>ヤク</t>
    </rPh>
    <rPh sb="3" eb="4">
      <t>キョク</t>
    </rPh>
    <rPh sb="4" eb="5">
      <t>ケンスウ</t>
    </rPh>
    <phoneticPr fontId="2"/>
  </si>
  <si>
    <t>返戻薬局数</t>
    <rPh sb="0" eb="2">
      <t>ヘンレイ</t>
    </rPh>
    <rPh sb="2" eb="4">
      <t>ヤッキョク</t>
    </rPh>
    <rPh sb="4" eb="5">
      <t>ケンスウ</t>
    </rPh>
    <phoneticPr fontId="2"/>
  </si>
  <si>
    <t>支部別</t>
    <rPh sb="0" eb="2">
      <t>シブ</t>
    </rPh>
    <phoneticPr fontId="2"/>
  </si>
  <si>
    <t>第４表（続）　支部別管掌別診療報酬等確定件数及び金額</t>
  </si>
  <si>
    <t>自治体医療</t>
  </si>
  <si>
    <t>対前年比（総計）</t>
  </si>
  <si>
    <t>１件当たり日数</t>
  </si>
  <si>
    <t>１日当たり点数</t>
  </si>
  <si>
    <t>その他</t>
  </si>
  <si>
    <t>備考　確定率は、確定点数（金額）を請求点数（金額）で除したものである。</t>
    <rPh sb="0" eb="2">
      <t>ビコウ</t>
    </rPh>
    <rPh sb="3" eb="5">
      <t>カクテイ</t>
    </rPh>
    <rPh sb="5" eb="6">
      <t>テイリツ</t>
    </rPh>
    <rPh sb="8" eb="10">
      <t>カクテイ</t>
    </rPh>
    <rPh sb="10" eb="12">
      <t>テンスウ</t>
    </rPh>
    <rPh sb="13" eb="15">
      <t>キンガク</t>
    </rPh>
    <rPh sb="17" eb="19">
      <t>セイキュウ</t>
    </rPh>
    <rPh sb="19" eb="21">
      <t>テンスウ</t>
    </rPh>
    <rPh sb="22" eb="24">
      <t>キンガク</t>
    </rPh>
    <rPh sb="26" eb="27">
      <t>ジョ</t>
    </rPh>
    <phoneticPr fontId="2"/>
  </si>
  <si>
    <t>　〃 27年度</t>
  </si>
  <si>
    <t>　〃 27年度</t>
    <rPh sb="6" eb="7">
      <t>ド</t>
    </rPh>
    <phoneticPr fontId="2"/>
  </si>
  <si>
    <t>平成27年4月</t>
    <rPh sb="0" eb="2">
      <t>ヘイセイ</t>
    </rPh>
    <rPh sb="4" eb="5">
      <t>ネン</t>
    </rPh>
    <phoneticPr fontId="2"/>
  </si>
  <si>
    <t>　〃 　　　　　5月</t>
    <phoneticPr fontId="2"/>
  </si>
  <si>
    <t>　〃 　　　　　6月</t>
    <phoneticPr fontId="2"/>
  </si>
  <si>
    <t>平成28年1月</t>
    <phoneticPr fontId="2"/>
  </si>
  <si>
    <t>　〃 　　　　　2月</t>
    <phoneticPr fontId="2"/>
  </si>
  <si>
    <t>　〃 　　　　　3月</t>
    <phoneticPr fontId="2"/>
  </si>
  <si>
    <t>平成29年1月</t>
  </si>
  <si>
    <t>　〃 28年度</t>
    <phoneticPr fontId="2"/>
  </si>
  <si>
    <t>　〃 28年度</t>
    <phoneticPr fontId="2"/>
  </si>
  <si>
    <t>　〃 28年度</t>
    <rPh sb="6" eb="7">
      <t>ド</t>
    </rPh>
    <phoneticPr fontId="2"/>
  </si>
  <si>
    <t>受付ステー
ション数</t>
    <rPh sb="0" eb="1">
      <t>ウケツケ</t>
    </rPh>
    <rPh sb="1" eb="2">
      <t>ツ</t>
    </rPh>
    <rPh sb="9" eb="10">
      <t>ケンスウ</t>
    </rPh>
    <phoneticPr fontId="2"/>
  </si>
  <si>
    <t>返戻ステー
ション数</t>
    <rPh sb="0" eb="2">
      <t>ヘンレイ</t>
    </rPh>
    <phoneticPr fontId="2"/>
  </si>
  <si>
    <t>年度別、管掌別診療報酬等確定件数・日数・点数及び金額　　　　　　　</t>
    <phoneticPr fontId="2"/>
  </si>
  <si>
    <t>　〃 29年度</t>
    <phoneticPr fontId="2"/>
  </si>
  <si>
    <t>　〃 29年度</t>
    <rPh sb="6" eb="7">
      <t>ド</t>
    </rPh>
    <phoneticPr fontId="2"/>
  </si>
  <si>
    <t>平成30年1月</t>
  </si>
  <si>
    <t xml:space="preserve">  備考 　件数・日数は、医科・歯科・訪問看護療養費の合計、点数・金額は、医科・歯科・調剤・食事・生活療養費・訪問看護療養費の合計である。  </t>
  </si>
  <si>
    <t>肝炎等治療</t>
    <rPh sb="0" eb="2">
      <t>カンエン</t>
    </rPh>
    <rPh sb="2" eb="3">
      <t>トウ</t>
    </rPh>
    <rPh sb="3" eb="5">
      <t>チリョウ</t>
    </rPh>
    <phoneticPr fontId="2"/>
  </si>
  <si>
    <t>　〃 30年度</t>
  </si>
  <si>
    <t>　〃 30年度</t>
    <phoneticPr fontId="2"/>
  </si>
  <si>
    <t>　〃 30年度</t>
    <rPh sb="6" eb="7">
      <t>ド</t>
    </rPh>
    <phoneticPr fontId="2"/>
  </si>
  <si>
    <t>平成31年1月</t>
  </si>
  <si>
    <t>肝炎等治療</t>
    <rPh sb="2" eb="3">
      <t>トウ</t>
    </rPh>
    <phoneticPr fontId="6"/>
  </si>
  <si>
    <t>令和元年度</t>
    <rPh sb="0" eb="2">
      <t>レイワ</t>
    </rPh>
    <rPh sb="2" eb="3">
      <t>モト</t>
    </rPh>
    <phoneticPr fontId="2"/>
  </si>
  <si>
    <t>平成31年4月</t>
    <rPh sb="0" eb="2">
      <t>ヘイセイ</t>
    </rPh>
    <rPh sb="4" eb="5">
      <t>ネン</t>
    </rPh>
    <phoneticPr fontId="2"/>
  </si>
  <si>
    <t>令和元年5月</t>
    <rPh sb="0" eb="2">
      <t>レイワ</t>
    </rPh>
    <rPh sb="2" eb="3">
      <t>モト</t>
    </rPh>
    <phoneticPr fontId="2"/>
  </si>
  <si>
    <t>令和2年1月</t>
    <rPh sb="0" eb="2">
      <t>レイワ</t>
    </rPh>
    <phoneticPr fontId="2"/>
  </si>
  <si>
    <t>令和3年1月</t>
    <rPh sb="0" eb="2">
      <t>レイワ</t>
    </rPh>
    <phoneticPr fontId="2"/>
  </si>
  <si>
    <t>令和4年1月</t>
    <rPh sb="0" eb="2">
      <t>レイワ</t>
    </rPh>
    <phoneticPr fontId="2"/>
  </si>
  <si>
    <t>令和5年1月</t>
    <rPh sb="0" eb="2">
      <t>レイワ</t>
    </rPh>
    <phoneticPr fontId="2"/>
  </si>
  <si>
    <t>　〃  8年度</t>
    <phoneticPr fontId="2"/>
  </si>
  <si>
    <t>　〃  ２年度</t>
    <phoneticPr fontId="2"/>
  </si>
  <si>
    <r>
      <t xml:space="preserve">　〃 </t>
    </r>
    <r>
      <rPr>
        <sz val="11"/>
        <color theme="0"/>
        <rFont val="ＭＳ Ｐ明朝"/>
        <family val="1"/>
        <charset val="128"/>
      </rPr>
      <t>0</t>
    </r>
    <r>
      <rPr>
        <sz val="11"/>
        <rFont val="ＭＳ Ｐ明朝"/>
        <family val="1"/>
        <charset val="128"/>
      </rPr>
      <t>2年度</t>
    </r>
    <phoneticPr fontId="2"/>
  </si>
  <si>
    <t>　〃  ３年度</t>
  </si>
  <si>
    <t>　〃  ３年度</t>
    <phoneticPr fontId="2"/>
  </si>
  <si>
    <t>　〃 　3年度</t>
    <phoneticPr fontId="2"/>
  </si>
  <si>
    <t>　１　医療保険の高齢者７割・一般とは、７０歳以上７５歳未満における給付率の違</t>
    <rPh sb="8" eb="11">
      <t>コウレイシャ</t>
    </rPh>
    <rPh sb="12" eb="13">
      <t>ワリ</t>
    </rPh>
    <rPh sb="14" eb="16">
      <t>イッパン</t>
    </rPh>
    <rPh sb="21" eb="24">
      <t>サイイジョウ</t>
    </rPh>
    <rPh sb="26" eb="29">
      <t>サイミマン</t>
    </rPh>
    <rPh sb="33" eb="35">
      <t>キュウフ</t>
    </rPh>
    <rPh sb="35" eb="36">
      <t>リツ</t>
    </rPh>
    <phoneticPr fontId="13"/>
  </si>
  <si>
    <t>　  いであり、７割は現役並み所得者、一般はそれ以外の者が対象である。</t>
    <phoneticPr fontId="13"/>
  </si>
  <si>
    <t>都道府県別管掌別診療報酬等確定件数及び金額</t>
    <phoneticPr fontId="13"/>
  </si>
  <si>
    <t>都道府県別医療保険分診療報酬等確定件数及び金額</t>
    <rPh sb="9" eb="10">
      <t>ブン</t>
    </rPh>
    <phoneticPr fontId="13"/>
  </si>
  <si>
    <t>都道府県別診療報酬等確定状況</t>
    <phoneticPr fontId="13"/>
  </si>
  <si>
    <t>都道府県別医療保険分診療報酬等確定状況</t>
    <phoneticPr fontId="13"/>
  </si>
  <si>
    <t>都道府県別診療報酬等確定件数及び金額の対前年度比</t>
    <rPh sb="22" eb="23">
      <t>ド</t>
    </rPh>
    <phoneticPr fontId="13"/>
  </si>
  <si>
    <t>都道府県別医療保険分診療報酬等確定件数及び金額の対前年度比</t>
    <rPh sb="27" eb="28">
      <t>ド</t>
    </rPh>
    <phoneticPr fontId="13"/>
  </si>
  <si>
    <t>都道府県別医療保険分診療報酬等諸率</t>
    <phoneticPr fontId="13"/>
  </si>
  <si>
    <t>都道府県別医療保険分診療報酬等審査（点検）確定状況</t>
    <phoneticPr fontId="13"/>
  </si>
  <si>
    <t>都道府県別医療保険分診療報酬等返戻状況</t>
    <phoneticPr fontId="13"/>
  </si>
  <si>
    <t>都道府県別ＤＰＣ診療報酬等算定状況</t>
    <rPh sb="0" eb="4">
      <t>トドウフケン</t>
    </rPh>
    <rPh sb="4" eb="5">
      <t>ベツ</t>
    </rPh>
    <rPh sb="8" eb="10">
      <t>シンリョウ</t>
    </rPh>
    <rPh sb="10" eb="13">
      <t>ホウシュウトウ</t>
    </rPh>
    <rPh sb="13" eb="15">
      <t>サンテイ</t>
    </rPh>
    <rPh sb="15" eb="17">
      <t>ジョウキョウ</t>
    </rPh>
    <phoneticPr fontId="13"/>
  </si>
  <si>
    <t>都道府県別</t>
    <rPh sb="0" eb="1">
      <t>ト</t>
    </rPh>
    <rPh sb="1" eb="2">
      <t>ミチ</t>
    </rPh>
    <rPh sb="2" eb="3">
      <t>フ</t>
    </rPh>
    <rPh sb="3" eb="4">
      <t>ケン</t>
    </rPh>
    <rPh sb="4" eb="5">
      <t>ベツ</t>
    </rPh>
    <phoneticPr fontId="9"/>
  </si>
  <si>
    <t>都道府県別</t>
  </si>
  <si>
    <t>都 道 府 県 別</t>
  </si>
  <si>
    <t>第４表　都道府県別管掌別診療報酬等確定件数及び金額</t>
    <phoneticPr fontId="2"/>
  </si>
  <si>
    <t>第４表（続）　都道府県別管掌別診療報酬等確定件数及び金額</t>
    <phoneticPr fontId="2"/>
  </si>
  <si>
    <t>第４表の２  都道府県別医療保険分診療報酬等確定件数及び金額</t>
    <phoneticPr fontId="2"/>
  </si>
  <si>
    <t>第５表　都道府県別診療報酬等確定状況</t>
    <phoneticPr fontId="2"/>
  </si>
  <si>
    <t>第５表(続)　都道府県別診療報酬等確定状況</t>
    <phoneticPr fontId="2"/>
  </si>
  <si>
    <t>第５表の２　都道府県別医療保険分診療報酬等確定状況</t>
    <phoneticPr fontId="2"/>
  </si>
  <si>
    <t>第５表の２(続)　都道府県別医療保険分診療報酬等確定状況</t>
    <phoneticPr fontId="2"/>
  </si>
  <si>
    <t>第６表　都道府県別診療報酬等確定件数及び金額の対前年度比</t>
    <rPh sb="26" eb="27">
      <t>ド</t>
    </rPh>
    <phoneticPr fontId="2"/>
  </si>
  <si>
    <t>第６表の２　都道府県別医療保険分診療報酬等確定件数及び金額の対前年度比</t>
    <rPh sb="33" eb="34">
      <t>ド</t>
    </rPh>
    <phoneticPr fontId="2"/>
  </si>
  <si>
    <t>第８表　都道府県別医療保険分診療報酬等諸率</t>
    <phoneticPr fontId="2"/>
  </si>
  <si>
    <t>第８表（続）　都道府県別医療保険分診療報酬等諸率</t>
    <phoneticPr fontId="2"/>
  </si>
  <si>
    <t>第11表　都道府県別医療保険分診療報酬等審査（点検）確定状況</t>
    <rPh sb="10" eb="12">
      <t>イリョウ</t>
    </rPh>
    <rPh sb="12" eb="14">
      <t>ホケン</t>
    </rPh>
    <rPh sb="26" eb="28">
      <t>カクテイ</t>
    </rPh>
    <phoneticPr fontId="2"/>
  </si>
  <si>
    <t>第11表（続）　都道府県別医療保険分診療報酬等審査（点検）確定状況</t>
    <rPh sb="5" eb="6">
      <t>ゾク</t>
    </rPh>
    <rPh sb="13" eb="15">
      <t>イリョウ</t>
    </rPh>
    <rPh sb="15" eb="17">
      <t>ホケン</t>
    </rPh>
    <rPh sb="29" eb="31">
      <t>カクテイ</t>
    </rPh>
    <phoneticPr fontId="2"/>
  </si>
  <si>
    <t>第13表　都道府県別医療保険分診療報酬等返戻状況</t>
    <rPh sb="10" eb="12">
      <t>イリョウ</t>
    </rPh>
    <rPh sb="12" eb="14">
      <t>ホケン</t>
    </rPh>
    <rPh sb="14" eb="15">
      <t>ブン</t>
    </rPh>
    <phoneticPr fontId="2"/>
  </si>
  <si>
    <t>都道府県別ＤＰＣ診療報酬等算定状況　</t>
    <rPh sb="8" eb="10">
      <t>シンリョウ</t>
    </rPh>
    <rPh sb="10" eb="13">
      <t>ホウシュウトウ</t>
    </rPh>
    <rPh sb="13" eb="15">
      <t>サンテイ</t>
    </rPh>
    <rPh sb="15" eb="17">
      <t>ジョウキョウ</t>
    </rPh>
    <phoneticPr fontId="2"/>
  </si>
  <si>
    <t>　〃  ４年度</t>
    <phoneticPr fontId="2"/>
  </si>
  <si>
    <t>　〃 　4年度</t>
    <phoneticPr fontId="2"/>
  </si>
  <si>
    <t>（令和4年度）</t>
    <phoneticPr fontId="44"/>
  </si>
  <si>
    <t>耳鼻咽喉科</t>
    <rPh sb="2" eb="4">
      <t>インコウ</t>
    </rPh>
    <phoneticPr fontId="2"/>
  </si>
  <si>
    <t>産    婦    人    科</t>
    <phoneticPr fontId="2"/>
  </si>
  <si>
    <t>耳　鼻　咽　喉　科</t>
    <rPh sb="4" eb="5">
      <t>ノド</t>
    </rPh>
    <rPh sb="6" eb="7">
      <t>ノド</t>
    </rPh>
    <rPh sb="8" eb="9">
      <t>カ</t>
    </rPh>
    <phoneticPr fontId="2"/>
  </si>
  <si>
    <t>備考１  本表は、再審査分等を調整する前の「算定件数」等の数値である。これに対し、他の統計表は再審査分等を調整後の「確定件数」等の数値である。</t>
    <rPh sb="41" eb="42">
      <t>タ</t>
    </rPh>
    <phoneticPr fontId="44"/>
  </si>
  <si>
    <t xml:space="preserve">    ２  本表は、医療保険に「医療保険単独分」と「医療保険と各法の併用」を合算した数値を計上し、各法に「各法単独分」と「各法と各法の併用」（紙請求分は第1公費に限る。）を合算した数値を計上したものである。</t>
    <rPh sb="46" eb="48">
      <t>ケイジョウ</t>
    </rPh>
    <rPh sb="72" eb="73">
      <t>カミ</t>
    </rPh>
    <rPh sb="73" eb="75">
      <t>セイキュウ</t>
    </rPh>
    <rPh sb="75" eb="76">
      <t>ブン</t>
    </rPh>
    <rPh sb="77" eb="78">
      <t>ダイ</t>
    </rPh>
    <rPh sb="79" eb="81">
      <t>コウヒ</t>
    </rPh>
    <rPh sb="82" eb="83">
      <t>カギ</t>
    </rPh>
    <rPh sb="94" eb="96">
      <t>ケイジョウ</t>
    </rPh>
    <phoneticPr fontId="44"/>
  </si>
  <si>
    <t xml:space="preserve">        これに対し、他の統計表は「医療保険と各法の併用」等の併用分に係る数値を、医療保険、各法それぞれに計上した数値である。</t>
    <rPh sb="14" eb="15">
      <t>タ</t>
    </rPh>
    <phoneticPr fontId="44"/>
  </si>
  <si>
    <t xml:space="preserve">    ３  上記１及び２から、本表と他の統計表の数値とは一致しない。</t>
    <rPh sb="19" eb="20">
      <t>タ</t>
    </rPh>
    <phoneticPr fontId="44"/>
  </si>
  <si>
    <t>（令和4年度）</t>
  </si>
  <si>
    <t>令和2年度</t>
  </si>
  <si>
    <t>令和3年度</t>
  </si>
  <si>
    <t>令和4年度</t>
  </si>
  <si>
    <t>-</t>
  </si>
  <si>
    <t>…</t>
  </si>
  <si>
    <t>（4年月診療分）</t>
  </si>
  <si>
    <t>第９表（続）　令和4年度管掌別診療報酬等累計件数・金額及び対前年度比</t>
  </si>
  <si>
    <t>3年度</t>
  </si>
  <si>
    <t>4年度</t>
  </si>
  <si>
    <t>5年度</t>
  </si>
  <si>
    <t>第９表　令和4年度管掌別診療報酬等累計件数・金額及び対前年度比</t>
    <phoneticPr fontId="2"/>
  </si>
  <si>
    <t>令和4年度管掌別診療報酬等累計件数・金額及び対前年度比</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</si>
</sst>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_(* #,##0_);_(* \(#,##0\);_(* &quot;-&quot;_);_(@_)"/>
    <numFmt numFmtId="177" formatCode="_ * #,##0;_ * \-#,##0;_ * &quot;-&quot;_ ;_ @_ "/>
    <numFmt numFmtId="178" formatCode="_ * #,##0.0;_ * &quot;△&quot;#,##0.0;_ * &quot;-&quot;_ ;_ @_ "/>
    <numFmt numFmtId="179" formatCode="_ * #,##0;_ * &quot;△&quot;#,##0;_ * &quot;-&quot;_ ;_ @_ "/>
    <numFmt numFmtId="180" formatCode="#,##0.0;&quot;△ &quot;#,##0.0"/>
    <numFmt numFmtId="181" formatCode="_ * #,##0.00;_ * &quot;△&quot;#,##0.00;_ * &quot;-&quot;_ ;_ @_ "/>
    <numFmt numFmtId="182" formatCode="0.000"/>
    <numFmt numFmtId="183" formatCode="#,##0.0;[Red]\-#,##0.0"/>
    <numFmt numFmtId="184" formatCode="_ * #,##0.000;_ * &quot;△&quot;#,##0.000;_ * &quot;-&quot;_ ;_ @_ "/>
    <numFmt numFmtId="185" formatCode="#,##0;\-#,##0;&quot;－&quot;"/>
    <numFmt numFmtId="186" formatCode="#,##0.0;\-#,##0.0;&quot;－&quot;"/>
    <numFmt numFmtId="187" formatCode="#,##0;&quot;△ &quot;#,##0"/>
  </numFmts>
  <fonts count="45">
    <font>
      <sz val="11"/>
      <name val="ＭＳ Ｐゴシック"/>
      <family val="3"/>
      <charset val="128"/>
    </font>
    <font>
      <sz val="11"/>
      <name val="ＭＳ Ｐゴシック"/>
      <family val="3"/>
      <charset val="128"/>
    </font>
    <font>
      <sz val="6"/>
      <name val="ＭＳ Ｐゴシック"/>
      <family val="3"/>
      <charset val="128"/>
    </font>
    <font>
      <sz val="16"/>
      <name val="ＭＳ 明朝"/>
      <family val="1"/>
      <charset val="128"/>
    </font>
    <font>
      <sz val="11"/>
      <name val="ＭＳ 明朝"/>
      <family val="1"/>
      <charset val="128"/>
    </font>
    <font>
      <sz val="16"/>
      <name val="ＭＳ Ｐ明朝"/>
      <family val="1"/>
      <charset val="128"/>
    </font>
    <font>
      <sz val="11"/>
      <name val="ＭＳ Ｐ明朝"/>
      <family val="1"/>
      <charset val="128"/>
    </font>
    <font>
      <sz val="9"/>
      <name val="ＭＳ 明朝"/>
      <family val="1"/>
      <charset val="128"/>
    </font>
    <font>
      <sz val="8"/>
      <name val="ＭＳ 明朝"/>
      <family val="1"/>
      <charset val="128"/>
    </font>
    <font>
      <sz val="11"/>
      <name val="ＭＳ ゴシック"/>
      <family val="3"/>
      <charset val="128"/>
    </font>
    <font>
      <sz val="6"/>
      <name val="ＭＳ 明朝"/>
      <family val="1"/>
      <charset val="128"/>
    </font>
    <font>
      <sz val="10"/>
      <name val="ＭＳ 明朝"/>
      <family val="1"/>
      <charset val="128"/>
    </font>
    <font>
      <sz val="10"/>
      <name val="ＭＳ Ｐゴシック"/>
      <family val="3"/>
      <charset val="128"/>
    </font>
    <font>
      <u/>
      <sz val="11"/>
      <color indexed="12"/>
      <name val="ＭＳ Ｐゴシック"/>
      <family val="3"/>
      <charset val="128"/>
    </font>
    <font>
      <sz val="11"/>
      <color indexed="8"/>
      <name val="ＭＳ Ｐゴシック"/>
      <family val="3"/>
      <charset val="128"/>
    </font>
    <font>
      <sz val="14"/>
      <name val="ＭＳ 明朝"/>
      <family val="1"/>
      <charset val="128"/>
    </font>
    <font>
      <sz val="12"/>
      <name val="ＭＳ 明朝"/>
      <family val="1"/>
      <charset val="128"/>
    </font>
    <font>
      <sz val="12"/>
      <name val="ＭＳ Ｐゴシック"/>
      <family val="3"/>
      <charset val="128"/>
    </font>
    <font>
      <sz val="10"/>
      <name val="ＭＳ Ｐ明朝"/>
      <family val="1"/>
      <charset val="128"/>
    </font>
    <font>
      <sz val="10"/>
      <name val="ＭＳ ゴシック"/>
      <family val="3"/>
      <charset val="128"/>
    </font>
    <font>
      <sz val="14"/>
      <name val="明朝"/>
      <family val="1"/>
      <charset val="128"/>
    </font>
    <font>
      <sz val="11"/>
      <name val="明朝"/>
      <family val="1"/>
      <charset val="128"/>
    </font>
    <font>
      <sz val="9"/>
      <name val="明朝"/>
      <family val="1"/>
      <charset val="128"/>
    </font>
    <font>
      <b/>
      <sz val="18"/>
      <name val="ＭＳ 明朝"/>
      <family val="1"/>
      <charset val="128"/>
    </font>
    <font>
      <b/>
      <sz val="12"/>
      <name val="ＭＳ 明朝"/>
      <family val="1"/>
      <charset val="128"/>
    </font>
    <font>
      <b/>
      <sz val="14"/>
      <name val="ＭＳ Ｐゴシック"/>
      <family val="3"/>
      <charset val="128"/>
    </font>
    <font>
      <sz val="18"/>
      <name val="ＭＳ 明朝"/>
      <family val="1"/>
      <charset val="128"/>
    </font>
    <font>
      <sz val="9"/>
      <color indexed="8"/>
      <name val="ＭＳ Ｐ明朝"/>
      <family val="1"/>
      <charset val="128"/>
    </font>
    <font>
      <sz val="9"/>
      <name val="ＭＳ Ｐ明朝"/>
      <family val="1"/>
      <charset val="128"/>
    </font>
    <font>
      <sz val="10"/>
      <color indexed="8"/>
      <name val="ＭＳ Ｐ明朝"/>
      <family val="1"/>
      <charset val="128"/>
    </font>
    <font>
      <sz val="11"/>
      <name val="ＭＳ Ｐゴシック"/>
      <family val="3"/>
      <charset val="128"/>
    </font>
    <font>
      <sz val="20"/>
      <name val="ＭＳ 明朝"/>
      <family val="1"/>
      <charset val="128"/>
    </font>
    <font>
      <sz val="12"/>
      <name val="ＭＳ ゴシック"/>
      <family val="3"/>
      <charset val="128"/>
    </font>
    <font>
      <sz val="11"/>
      <color indexed="10"/>
      <name val="ＭＳ Ｐ明朝"/>
      <family val="1"/>
      <charset val="128"/>
    </font>
    <font>
      <sz val="14"/>
      <name val="ＭＳ Ｐ明朝"/>
      <family val="1"/>
      <charset val="128"/>
    </font>
    <font>
      <sz val="8"/>
      <name val="ＭＳ Ｐ明朝"/>
      <family val="1"/>
      <charset val="128"/>
    </font>
    <font>
      <sz val="12"/>
      <name val="明朝"/>
      <family val="1"/>
      <charset val="128"/>
    </font>
    <font>
      <sz val="16"/>
      <name val="明朝"/>
      <family val="1"/>
      <charset val="128"/>
    </font>
    <font>
      <sz val="10"/>
      <name val="明朝"/>
      <family val="1"/>
      <charset val="128"/>
    </font>
    <font>
      <sz val="10.5"/>
      <name val="明朝"/>
      <family val="1"/>
      <charset val="128"/>
    </font>
    <font>
      <sz val="13.5"/>
      <name val="ＭＳ Ｐ明朝"/>
      <family val="1"/>
      <charset val="128"/>
    </font>
    <font>
      <sz val="11"/>
      <color indexed="9"/>
      <name val="ＭＳ Ｐ明朝"/>
      <family val="1"/>
      <charset val="128"/>
    </font>
    <font>
      <sz val="9"/>
      <name val="ＭＳ Ｐゴシック"/>
      <family val="3"/>
      <charset val="128"/>
    </font>
    <font>
      <sz val="11"/>
      <color theme="0"/>
      <name val="ＭＳ Ｐ明朝"/>
      <family val="1"/>
      <charset val="128"/>
    </font>
    <font>
      <sz val="6"/>
      <name val="ＭＳ Ｐゴシック"/>
      <family val="3"/>
      <charset val="128"/>
      <scheme val="minor"/>
    </font>
  </fonts>
  <fills count="2">
    <fill>
      <patternFill patternType="none"/>
    </fill>
    <fill>
      <patternFill patternType="gray125"/>
    </fill>
  </fills>
  <borders count="82">
    <border>
      <left/>
      <right/>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style="medium">
        <color indexed="64"/>
      </bottom>
      <diagonal/>
    </border>
    <border>
      <left/>
      <right/>
      <top style="thin">
        <color indexed="64"/>
      </top>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s>
  <cellStyleXfs count="11">
    <xf numFmtId="0" fontId="0" fillId="0" borderId="0"/>
    <xf numFmtId="0" fontId="13" fillId="0" borderId="0" applyNumberFormat="0" applyFill="0" applyBorder="0" applyAlignment="0" applyProtection="0">
      <alignment vertical="top"/>
      <protection locked="0"/>
    </xf>
    <xf numFmtId="38" fontId="1" fillId="0" borderId="0" applyFont="0" applyFill="0" applyBorder="0" applyAlignment="0" applyProtection="0"/>
    <xf numFmtId="0" fontId="1" fillId="0" borderId="0"/>
    <xf numFmtId="0" fontId="11" fillId="0" borderId="0"/>
    <xf numFmtId="0" fontId="14" fillId="0" borderId="0"/>
    <xf numFmtId="0" fontId="30" fillId="0" borderId="0"/>
    <xf numFmtId="0" fontId="11" fillId="0" borderId="0"/>
    <xf numFmtId="0" fontId="12" fillId="0" borderId="0"/>
    <xf numFmtId="0" fontId="1" fillId="0" borderId="0"/>
    <xf numFmtId="38" fontId="1" fillId="0" borderId="0" applyFont="0" applyFill="0" applyBorder="0" applyAlignment="0" applyProtection="0"/>
  </cellStyleXfs>
  <cellXfs count="987">
    <xf numFmtId="0" fontId="0" fillId="0" borderId="0" xfId="0"/>
    <xf numFmtId="0" fontId="7" fillId="0" borderId="0" xfId="4" applyNumberFormat="1" applyFont="1" applyFill="1" applyAlignment="1"/>
    <xf numFmtId="179" fontId="4" fillId="0" borderId="0" xfId="4" applyNumberFormat="1" applyFont="1" applyFill="1" applyAlignment="1"/>
    <xf numFmtId="0" fontId="3" fillId="0" borderId="0" xfId="0" applyFont="1" applyFill="1" applyAlignment="1">
      <alignment horizontal="centerContinuous" vertical="center"/>
    </xf>
    <xf numFmtId="0" fontId="0" fillId="0" borderId="0" xfId="0" applyFill="1" applyAlignment="1">
      <alignment horizontal="centerContinuous" vertical="center"/>
    </xf>
    <xf numFmtId="0" fontId="4" fillId="0" borderId="0" xfId="0" applyFont="1" applyFill="1"/>
    <xf numFmtId="0" fontId="4" fillId="0" borderId="0" xfId="0" applyFont="1" applyFill="1" applyAlignment="1">
      <alignment horizontal="center" vertical="center"/>
    </xf>
    <xf numFmtId="0" fontId="4" fillId="0" borderId="0" xfId="0" applyFont="1" applyFill="1" applyAlignment="1">
      <alignment horizontal="left"/>
    </xf>
    <xf numFmtId="0" fontId="4" fillId="0" borderId="0" xfId="0" applyFont="1" applyFill="1" applyAlignment="1">
      <alignment horizontal="right" vertical="center"/>
    </xf>
    <xf numFmtId="0" fontId="4" fillId="0" borderId="66" xfId="0" applyFont="1" applyFill="1" applyBorder="1" applyAlignment="1">
      <alignment horizontal="center" vertical="center"/>
    </xf>
    <xf numFmtId="0" fontId="4" fillId="0" borderId="67" xfId="0" applyFont="1" applyFill="1" applyBorder="1" applyAlignment="1">
      <alignment horizontal="center" vertical="center"/>
    </xf>
    <xf numFmtId="0" fontId="4" fillId="0" borderId="21" xfId="0" applyFont="1" applyFill="1" applyBorder="1" applyAlignment="1">
      <alignment horizontal="distributed" vertical="center" justifyLastLine="1"/>
    </xf>
    <xf numFmtId="0" fontId="4" fillId="0" borderId="50" xfId="0" applyFont="1" applyFill="1" applyBorder="1" applyAlignment="1">
      <alignment horizontal="distributed" vertical="center" justifyLastLine="1"/>
    </xf>
    <xf numFmtId="0" fontId="4" fillId="0" borderId="30" xfId="0" applyFont="1" applyFill="1" applyBorder="1" applyAlignment="1">
      <alignment horizontal="distributed" vertical="center" justifyLastLine="1"/>
    </xf>
    <xf numFmtId="0" fontId="8" fillId="0" borderId="37" xfId="0" applyFont="1" applyFill="1" applyBorder="1" applyAlignment="1">
      <alignment horizontal="right" vertical="top"/>
    </xf>
    <xf numFmtId="0" fontId="8" fillId="0" borderId="0" xfId="0" applyFont="1" applyFill="1" applyAlignment="1">
      <alignment horizontal="right" vertical="top"/>
    </xf>
    <xf numFmtId="0" fontId="8" fillId="0" borderId="68" xfId="0" applyFont="1" applyFill="1" applyBorder="1" applyAlignment="1">
      <alignment horizontal="right" vertical="top"/>
    </xf>
    <xf numFmtId="0" fontId="9" fillId="0" borderId="37" xfId="0" applyFont="1" applyFill="1" applyBorder="1" applyAlignment="1">
      <alignment horizontal="centerContinuous" vertical="center"/>
    </xf>
    <xf numFmtId="0" fontId="9" fillId="0" borderId="36" xfId="0" applyFont="1" applyFill="1" applyBorder="1" applyAlignment="1">
      <alignment horizontal="centerContinuous" vertical="center"/>
    </xf>
    <xf numFmtId="0" fontId="9" fillId="0" borderId="0" xfId="0" applyFont="1" applyFill="1"/>
    <xf numFmtId="0" fontId="9" fillId="0" borderId="69" xfId="0" applyFont="1" applyFill="1" applyBorder="1" applyAlignment="1">
      <alignment horizontal="centerContinuous" vertical="center"/>
    </xf>
    <xf numFmtId="0" fontId="9" fillId="0" borderId="70" xfId="0" applyFont="1" applyFill="1" applyBorder="1" applyAlignment="1">
      <alignment horizontal="centerContinuous" vertical="center"/>
    </xf>
    <xf numFmtId="0" fontId="4" fillId="0" borderId="37" xfId="0" applyFont="1" applyFill="1" applyBorder="1" applyAlignment="1">
      <alignment horizontal="center" vertical="center"/>
    </xf>
    <xf numFmtId="0" fontId="4" fillId="0" borderId="68" xfId="0" applyFont="1" applyFill="1" applyBorder="1" applyAlignment="1">
      <alignment horizontal="center" vertical="center"/>
    </xf>
    <xf numFmtId="0" fontId="4" fillId="0" borderId="37" xfId="0" applyFont="1" applyFill="1" applyBorder="1" applyAlignment="1">
      <alignment horizontal="center" vertical="center" shrinkToFit="1"/>
    </xf>
    <xf numFmtId="0" fontId="4" fillId="0" borderId="37" xfId="0" applyFont="1" applyFill="1" applyBorder="1" applyAlignment="1">
      <alignment horizontal="distributed" vertical="center" justifyLastLine="1"/>
    </xf>
    <xf numFmtId="0" fontId="8" fillId="0" borderId="37" xfId="0" applyFont="1" applyFill="1" applyBorder="1" applyAlignment="1">
      <alignment horizontal="center" vertical="center" shrinkToFit="1"/>
    </xf>
    <xf numFmtId="0" fontId="4" fillId="0" borderId="37" xfId="0" applyFont="1" applyFill="1" applyBorder="1" applyAlignment="1">
      <alignment horizontal="distributed" vertical="center"/>
    </xf>
    <xf numFmtId="0" fontId="11" fillId="0" borderId="37" xfId="0" applyFont="1" applyFill="1" applyBorder="1" applyAlignment="1">
      <alignment horizontal="center" vertical="center"/>
    </xf>
    <xf numFmtId="0" fontId="11" fillId="0" borderId="69" xfId="0" applyFont="1" applyFill="1" applyBorder="1" applyAlignment="1">
      <alignment horizontal="center" vertical="center"/>
    </xf>
    <xf numFmtId="0" fontId="4" fillId="0" borderId="68" xfId="0" applyFont="1" applyFill="1" applyBorder="1" applyAlignment="1">
      <alignment horizontal="distributed" vertical="center"/>
    </xf>
    <xf numFmtId="0" fontId="4" fillId="0" borderId="69" xfId="0" applyFont="1" applyFill="1" applyBorder="1" applyAlignment="1">
      <alignment horizontal="distributed" vertical="center"/>
    </xf>
    <xf numFmtId="0" fontId="4" fillId="0" borderId="71" xfId="0" applyFont="1" applyFill="1" applyBorder="1" applyAlignment="1">
      <alignment horizontal="distributed" vertical="center"/>
    </xf>
    <xf numFmtId="0" fontId="4" fillId="0" borderId="38" xfId="0" applyFont="1" applyFill="1" applyBorder="1" applyAlignment="1">
      <alignment horizontal="distributed" vertical="center" justifyLastLine="1"/>
    </xf>
    <xf numFmtId="0" fontId="4" fillId="0" borderId="0" xfId="0" applyFont="1" applyFill="1" applyAlignment="1"/>
    <xf numFmtId="0" fontId="4" fillId="0" borderId="69" xfId="0" applyFont="1" applyFill="1" applyBorder="1" applyAlignment="1">
      <alignment horizontal="center" vertical="center"/>
    </xf>
    <xf numFmtId="178" fontId="4" fillId="0" borderId="0" xfId="0" applyNumberFormat="1" applyFont="1" applyFill="1"/>
    <xf numFmtId="0" fontId="3" fillId="0" borderId="0" xfId="0" applyFont="1" applyFill="1" applyAlignment="1">
      <alignment horizontal="center" vertical="center"/>
    </xf>
    <xf numFmtId="0" fontId="10" fillId="0" borderId="21" xfId="0" applyFont="1" applyFill="1" applyBorder="1" applyAlignment="1">
      <alignment horizontal="distributed" vertical="center" justifyLastLine="1"/>
    </xf>
    <xf numFmtId="0" fontId="7" fillId="0" borderId="30" xfId="0" applyFont="1" applyFill="1" applyBorder="1" applyAlignment="1">
      <alignment horizontal="distributed" vertical="center" justifyLastLine="1"/>
    </xf>
    <xf numFmtId="178" fontId="9" fillId="0" borderId="37" xfId="0" applyNumberFormat="1" applyFont="1" applyFill="1" applyBorder="1" applyAlignment="1">
      <alignment vertical="center"/>
    </xf>
    <xf numFmtId="178" fontId="9" fillId="0" borderId="0" xfId="0" applyNumberFormat="1" applyFont="1" applyFill="1" applyBorder="1" applyAlignment="1">
      <alignment vertical="center"/>
    </xf>
    <xf numFmtId="179" fontId="9" fillId="0" borderId="37" xfId="0" applyNumberFormat="1" applyFont="1" applyFill="1" applyBorder="1" applyAlignment="1">
      <alignment vertical="center"/>
    </xf>
    <xf numFmtId="179" fontId="9" fillId="0" borderId="0" xfId="0" applyNumberFormat="1" applyFont="1" applyFill="1" applyBorder="1" applyAlignment="1">
      <alignment vertical="center"/>
    </xf>
    <xf numFmtId="181" fontId="9" fillId="0" borderId="37" xfId="0" applyNumberFormat="1" applyFont="1" applyFill="1" applyBorder="1" applyAlignment="1">
      <alignment vertical="center"/>
    </xf>
    <xf numFmtId="178" fontId="9" fillId="0" borderId="69" xfId="0" applyNumberFormat="1" applyFont="1" applyFill="1" applyBorder="1" applyAlignment="1">
      <alignment vertical="center"/>
    </xf>
    <xf numFmtId="178" fontId="9" fillId="0" borderId="41" xfId="0" applyNumberFormat="1" applyFont="1" applyFill="1" applyBorder="1" applyAlignment="1">
      <alignment vertical="center"/>
    </xf>
    <xf numFmtId="179" fontId="9" fillId="0" borderId="69" xfId="0" applyNumberFormat="1" applyFont="1" applyFill="1" applyBorder="1" applyAlignment="1">
      <alignment vertical="center"/>
    </xf>
    <xf numFmtId="179" fontId="9" fillId="0" borderId="41" xfId="0" applyNumberFormat="1" applyFont="1" applyFill="1" applyBorder="1" applyAlignment="1">
      <alignment vertical="center"/>
    </xf>
    <xf numFmtId="181" fontId="9" fillId="0" borderId="69" xfId="0" applyNumberFormat="1" applyFont="1" applyFill="1" applyBorder="1" applyAlignment="1">
      <alignment vertical="center"/>
    </xf>
    <xf numFmtId="178" fontId="4" fillId="0" borderId="37" xfId="0" applyNumberFormat="1" applyFont="1" applyFill="1" applyBorder="1" applyAlignment="1">
      <alignment vertical="center"/>
    </xf>
    <xf numFmtId="178" fontId="4" fillId="0" borderId="0" xfId="0" applyNumberFormat="1" applyFont="1" applyFill="1" applyAlignment="1">
      <alignment vertical="center"/>
    </xf>
    <xf numFmtId="179" fontId="4" fillId="0" borderId="37" xfId="0" applyNumberFormat="1" applyFont="1" applyFill="1" applyBorder="1" applyAlignment="1">
      <alignment vertical="center"/>
    </xf>
    <xf numFmtId="179" fontId="4" fillId="0" borderId="0" xfId="0" applyNumberFormat="1" applyFont="1" applyFill="1" applyAlignment="1">
      <alignment vertical="center"/>
    </xf>
    <xf numFmtId="181" fontId="4" fillId="0" borderId="37" xfId="0" applyNumberFormat="1" applyFont="1" applyFill="1" applyBorder="1" applyAlignment="1">
      <alignment vertical="center"/>
    </xf>
    <xf numFmtId="181" fontId="4" fillId="0" borderId="0" xfId="0" applyNumberFormat="1" applyFont="1" applyFill="1" applyAlignment="1">
      <alignment vertical="center"/>
    </xf>
    <xf numFmtId="178" fontId="4" fillId="0" borderId="0" xfId="0" applyNumberFormat="1" applyFont="1" applyFill="1" applyBorder="1" applyAlignment="1">
      <alignment vertical="center"/>
    </xf>
    <xf numFmtId="179" fontId="4" fillId="0" borderId="0" xfId="0" applyNumberFormat="1" applyFont="1" applyFill="1" applyBorder="1" applyAlignment="1">
      <alignment vertical="center"/>
    </xf>
    <xf numFmtId="181" fontId="4" fillId="0" borderId="0" xfId="0" applyNumberFormat="1" applyFont="1" applyFill="1" applyBorder="1" applyAlignment="1">
      <alignment vertical="center"/>
    </xf>
    <xf numFmtId="178" fontId="4" fillId="0" borderId="69" xfId="0" applyNumberFormat="1" applyFont="1" applyFill="1" applyBorder="1" applyAlignment="1">
      <alignment vertical="center"/>
    </xf>
    <xf numFmtId="178" fontId="4" fillId="0" borderId="41" xfId="0" applyNumberFormat="1" applyFont="1" applyFill="1" applyBorder="1" applyAlignment="1">
      <alignment vertical="center"/>
    </xf>
    <xf numFmtId="179" fontId="4" fillId="0" borderId="69" xfId="0" applyNumberFormat="1" applyFont="1" applyFill="1" applyBorder="1" applyAlignment="1">
      <alignment vertical="center"/>
    </xf>
    <xf numFmtId="179" fontId="4" fillId="0" borderId="41" xfId="0" applyNumberFormat="1" applyFont="1" applyFill="1" applyBorder="1" applyAlignment="1">
      <alignment vertical="center"/>
    </xf>
    <xf numFmtId="181" fontId="4" fillId="0" borderId="69" xfId="0" applyNumberFormat="1" applyFont="1" applyFill="1" applyBorder="1" applyAlignment="1">
      <alignment vertical="center"/>
    </xf>
    <xf numFmtId="181" fontId="4" fillId="0" borderId="41" xfId="0" applyNumberFormat="1" applyFont="1" applyFill="1" applyBorder="1" applyAlignment="1">
      <alignment vertical="center"/>
    </xf>
    <xf numFmtId="178" fontId="4" fillId="0" borderId="68" xfId="0" applyNumberFormat="1" applyFont="1" applyFill="1" applyBorder="1" applyAlignment="1">
      <alignment vertical="center"/>
    </xf>
    <xf numFmtId="178" fontId="4" fillId="0" borderId="66" xfId="0" applyNumberFormat="1" applyFont="1" applyFill="1" applyBorder="1" applyAlignment="1">
      <alignment vertical="center"/>
    </xf>
    <xf numFmtId="178" fontId="4" fillId="0" borderId="43" xfId="0" applyNumberFormat="1" applyFont="1" applyFill="1" applyBorder="1" applyAlignment="1">
      <alignment vertical="center"/>
    </xf>
    <xf numFmtId="179" fontId="4" fillId="0" borderId="68" xfId="0" applyNumberFormat="1" applyFont="1" applyFill="1" applyBorder="1" applyAlignment="1">
      <alignment vertical="center"/>
    </xf>
    <xf numFmtId="179" fontId="4" fillId="0" borderId="43" xfId="0" applyNumberFormat="1" applyFont="1" applyFill="1" applyBorder="1" applyAlignment="1">
      <alignment vertical="center"/>
    </xf>
    <xf numFmtId="181" fontId="4" fillId="0" borderId="68" xfId="0" applyNumberFormat="1" applyFont="1" applyFill="1" applyBorder="1" applyAlignment="1">
      <alignment vertical="center"/>
    </xf>
    <xf numFmtId="181" fontId="4" fillId="0" borderId="43" xfId="0" applyNumberFormat="1" applyFont="1" applyFill="1" applyBorder="1" applyAlignment="1">
      <alignment vertical="center"/>
    </xf>
    <xf numFmtId="178" fontId="4" fillId="0" borderId="65" xfId="0" applyNumberFormat="1" applyFont="1" applyFill="1" applyBorder="1" applyAlignment="1">
      <alignment vertical="center"/>
    </xf>
    <xf numFmtId="179" fontId="4" fillId="0" borderId="65" xfId="0" applyNumberFormat="1" applyFont="1" applyFill="1" applyBorder="1" applyAlignment="1">
      <alignment vertical="center"/>
    </xf>
    <xf numFmtId="178" fontId="4" fillId="0" borderId="21" xfId="0" applyNumberFormat="1" applyFont="1" applyFill="1" applyBorder="1" applyAlignment="1">
      <alignment vertical="center"/>
    </xf>
    <xf numFmtId="178" fontId="4" fillId="0" borderId="30" xfId="0" applyNumberFormat="1" applyFont="1" applyFill="1" applyBorder="1" applyAlignment="1">
      <alignment vertical="center"/>
    </xf>
    <xf numFmtId="179" fontId="4" fillId="0" borderId="21" xfId="0" applyNumberFormat="1" applyFont="1" applyFill="1" applyBorder="1" applyAlignment="1">
      <alignment vertical="center"/>
    </xf>
    <xf numFmtId="179" fontId="4" fillId="0" borderId="30" xfId="0" applyNumberFormat="1" applyFont="1" applyFill="1" applyBorder="1" applyAlignment="1">
      <alignment vertical="center"/>
    </xf>
    <xf numFmtId="181" fontId="4" fillId="0" borderId="21" xfId="0" applyNumberFormat="1" applyFont="1" applyFill="1" applyBorder="1" applyAlignment="1">
      <alignment vertical="center"/>
    </xf>
    <xf numFmtId="181" fontId="4" fillId="0" borderId="30" xfId="0" applyNumberFormat="1" applyFont="1" applyFill="1" applyBorder="1" applyAlignment="1">
      <alignment vertical="center"/>
    </xf>
    <xf numFmtId="0" fontId="4" fillId="0" borderId="0" xfId="0" applyFont="1" applyFill="1" applyAlignment="1">
      <alignment horizontal="left" vertical="center"/>
    </xf>
    <xf numFmtId="38" fontId="21" fillId="0" borderId="0" xfId="2" applyFont="1" applyFill="1"/>
    <xf numFmtId="176" fontId="11" fillId="0" borderId="0" xfId="7" applyNumberFormat="1" applyFont="1" applyFill="1" applyBorder="1" applyAlignment="1" applyProtection="1">
      <alignment vertical="center"/>
      <protection locked="0"/>
    </xf>
    <xf numFmtId="38" fontId="21" fillId="0" borderId="37" xfId="2" applyFont="1" applyFill="1" applyBorder="1"/>
    <xf numFmtId="183" fontId="21" fillId="0" borderId="0" xfId="2" applyNumberFormat="1" applyFont="1" applyFill="1" applyBorder="1"/>
    <xf numFmtId="183" fontId="21" fillId="0" borderId="37" xfId="2" applyNumberFormat="1" applyFont="1" applyFill="1" applyBorder="1"/>
    <xf numFmtId="38" fontId="21" fillId="0" borderId="38" xfId="2" applyFont="1" applyFill="1" applyBorder="1"/>
    <xf numFmtId="38" fontId="21" fillId="0" borderId="0" xfId="2" applyFont="1" applyFill="1" applyBorder="1"/>
    <xf numFmtId="183" fontId="21" fillId="0" borderId="36" xfId="2" applyNumberFormat="1" applyFont="1" applyFill="1" applyBorder="1"/>
    <xf numFmtId="0" fontId="4" fillId="0" borderId="38" xfId="0" applyFont="1" applyFill="1" applyBorder="1" applyAlignment="1">
      <alignment horizontal="center" vertical="center"/>
    </xf>
    <xf numFmtId="0" fontId="4" fillId="0" borderId="65" xfId="0" applyFont="1" applyFill="1" applyBorder="1" applyAlignment="1">
      <alignment horizontal="center" vertical="center"/>
    </xf>
    <xf numFmtId="0" fontId="4" fillId="0" borderId="66" xfId="0" applyFont="1" applyFill="1" applyBorder="1" applyAlignment="1">
      <alignment horizontal="distributed" vertical="center" justifyLastLine="1"/>
    </xf>
    <xf numFmtId="0" fontId="4" fillId="0" borderId="65" xfId="0" applyFont="1" applyFill="1" applyBorder="1" applyAlignment="1">
      <alignment horizontal="distributed" vertical="center" justifyLastLine="1"/>
    </xf>
    <xf numFmtId="0" fontId="4" fillId="0" borderId="0" xfId="0" applyFont="1" applyFill="1" applyBorder="1" applyAlignment="1">
      <alignment horizontal="distributed" vertical="center"/>
    </xf>
    <xf numFmtId="0" fontId="4" fillId="0" borderId="36" xfId="0" applyFont="1" applyFill="1" applyBorder="1" applyAlignment="1">
      <alignment horizontal="distributed" vertical="center"/>
    </xf>
    <xf numFmtId="0" fontId="4" fillId="0" borderId="41" xfId="0" applyFont="1" applyFill="1" applyBorder="1" applyAlignment="1">
      <alignment horizontal="distributed" vertical="center"/>
    </xf>
    <xf numFmtId="0" fontId="4" fillId="0" borderId="70" xfId="0" applyFont="1" applyFill="1" applyBorder="1" applyAlignment="1">
      <alignment horizontal="distributed" vertical="center"/>
    </xf>
    <xf numFmtId="0" fontId="4" fillId="0" borderId="43" xfId="0" applyFont="1" applyFill="1" applyBorder="1" applyAlignment="1">
      <alignment horizontal="distributed" vertical="center"/>
    </xf>
    <xf numFmtId="0" fontId="4" fillId="0" borderId="67" xfId="0" applyFont="1" applyFill="1" applyBorder="1" applyAlignment="1">
      <alignment horizontal="distributed" vertical="center"/>
    </xf>
    <xf numFmtId="0" fontId="4" fillId="0" borderId="51" xfId="0" applyFont="1" applyFill="1" applyBorder="1" applyAlignment="1">
      <alignment horizontal="distributed" vertical="center" justifyLastLine="1"/>
    </xf>
    <xf numFmtId="0" fontId="4" fillId="0" borderId="68" xfId="0" applyFont="1" applyFill="1" applyBorder="1" applyAlignment="1">
      <alignment horizontal="distributed" vertical="center" justifyLastLine="1"/>
    </xf>
    <xf numFmtId="176" fontId="15" fillId="0" borderId="0" xfId="7" applyNumberFormat="1" applyFont="1" applyFill="1" applyBorder="1" applyAlignment="1" applyProtection="1">
      <alignment vertical="center"/>
      <protection locked="0"/>
    </xf>
    <xf numFmtId="0" fontId="6" fillId="0" borderId="0" xfId="0" applyFont="1" applyFill="1" applyAlignment="1">
      <alignment vertical="center"/>
    </xf>
    <xf numFmtId="0" fontId="6" fillId="0" borderId="21" xfId="0" applyFont="1" applyFill="1" applyBorder="1" applyAlignment="1">
      <alignment horizontal="distributed" vertical="center" justifyLastLine="1"/>
    </xf>
    <xf numFmtId="0" fontId="28" fillId="0" borderId="68" xfId="0" applyFont="1" applyFill="1" applyBorder="1" applyAlignment="1">
      <alignment horizontal="distributed" vertical="center" justifyLastLine="1"/>
    </xf>
    <xf numFmtId="176" fontId="6" fillId="0" borderId="68" xfId="7" applyNumberFormat="1" applyFont="1" applyFill="1" applyBorder="1" applyAlignment="1">
      <alignment horizontal="right" vertical="center"/>
    </xf>
    <xf numFmtId="176" fontId="6" fillId="0" borderId="38" xfId="7" applyNumberFormat="1" applyFont="1" applyFill="1" applyBorder="1" applyAlignment="1">
      <alignment horizontal="right" vertical="center"/>
    </xf>
    <xf numFmtId="176" fontId="6" fillId="0" borderId="0" xfId="7" applyNumberFormat="1" applyFont="1" applyFill="1" applyBorder="1" applyAlignment="1">
      <alignment horizontal="right" vertical="center"/>
    </xf>
    <xf numFmtId="0" fontId="28" fillId="0" borderId="0" xfId="0" applyFont="1" applyFill="1" applyAlignment="1">
      <alignment vertical="center"/>
    </xf>
    <xf numFmtId="176" fontId="9" fillId="0" borderId="37" xfId="0" applyNumberFormat="1" applyFont="1" applyFill="1" applyBorder="1" applyAlignment="1">
      <alignment vertical="center"/>
    </xf>
    <xf numFmtId="176" fontId="9" fillId="0" borderId="69" xfId="0" applyNumberFormat="1" applyFont="1" applyFill="1" applyBorder="1" applyAlignment="1">
      <alignment vertical="center"/>
    </xf>
    <xf numFmtId="0" fontId="6" fillId="0" borderId="37" xfId="0" applyFont="1" applyFill="1" applyBorder="1" applyAlignment="1">
      <alignment horizontal="center" vertical="center"/>
    </xf>
    <xf numFmtId="176" fontId="4" fillId="0" borderId="37" xfId="0" applyNumberFormat="1" applyFont="1" applyFill="1" applyBorder="1" applyAlignment="1">
      <alignment vertical="center"/>
    </xf>
    <xf numFmtId="0" fontId="6" fillId="0" borderId="37" xfId="0" applyFont="1" applyFill="1" applyBorder="1" applyAlignment="1">
      <alignment horizontal="distributed" vertical="center" justifyLastLine="1"/>
    </xf>
    <xf numFmtId="0" fontId="6" fillId="0" borderId="69" xfId="0" applyFont="1" applyFill="1" applyBorder="1" applyAlignment="1">
      <alignment horizontal="distributed" vertical="center" justifyLastLine="1"/>
    </xf>
    <xf numFmtId="176" fontId="4" fillId="0" borderId="69" xfId="0" applyNumberFormat="1" applyFont="1" applyFill="1" applyBorder="1" applyAlignment="1">
      <alignment vertical="center"/>
    </xf>
    <xf numFmtId="176" fontId="6" fillId="0" borderId="0" xfId="0" applyNumberFormat="1" applyFont="1" applyFill="1" applyAlignment="1">
      <alignment vertical="center"/>
    </xf>
    <xf numFmtId="0" fontId="11" fillId="0" borderId="0" xfId="7" applyNumberFormat="1" applyFont="1" applyFill="1" applyBorder="1" applyAlignment="1" applyProtection="1">
      <alignment horizontal="center" vertical="center"/>
      <protection locked="0"/>
    </xf>
    <xf numFmtId="176" fontId="11" fillId="0" borderId="0" xfId="7" applyNumberFormat="1" applyFont="1" applyFill="1" applyAlignment="1" applyProtection="1">
      <alignment vertical="center"/>
      <protection locked="0"/>
    </xf>
    <xf numFmtId="0" fontId="3" fillId="0" borderId="0" xfId="0" applyFont="1" applyFill="1" applyAlignment="1" applyProtection="1">
      <alignment horizontal="center" vertical="center"/>
      <protection locked="0"/>
    </xf>
    <xf numFmtId="176" fontId="6" fillId="0" borderId="0" xfId="7" applyNumberFormat="1" applyFont="1" applyFill="1" applyBorder="1" applyAlignment="1" applyProtection="1">
      <alignment vertical="center"/>
      <protection locked="0"/>
    </xf>
    <xf numFmtId="0" fontId="6" fillId="0" borderId="0" xfId="7" applyNumberFormat="1" applyFont="1" applyFill="1" applyBorder="1" applyAlignment="1" applyProtection="1">
      <alignment horizontal="center" vertical="center"/>
      <protection locked="0"/>
    </xf>
    <xf numFmtId="176" fontId="6" fillId="0" borderId="0" xfId="7" applyNumberFormat="1" applyFont="1" applyFill="1" applyAlignment="1" applyProtection="1">
      <alignment vertical="center"/>
      <protection locked="0"/>
    </xf>
    <xf numFmtId="0" fontId="27" fillId="0" borderId="66" xfId="5" applyNumberFormat="1" applyFont="1" applyFill="1" applyBorder="1" applyAlignment="1" applyProtection="1">
      <alignment horizontal="center" vertical="center"/>
    </xf>
    <xf numFmtId="0" fontId="27" fillId="0" borderId="67" xfId="5" applyNumberFormat="1" applyFont="1" applyFill="1" applyBorder="1" applyAlignment="1" applyProtection="1">
      <alignment horizontal="distributed" vertical="center" justifyLastLine="1"/>
    </xf>
    <xf numFmtId="176" fontId="28" fillId="0" borderId="68" xfId="7" applyNumberFormat="1" applyFont="1" applyFill="1" applyBorder="1" applyAlignment="1" applyProtection="1">
      <alignment horizontal="right" vertical="center"/>
    </xf>
    <xf numFmtId="176" fontId="28" fillId="0" borderId="0" xfId="7" applyNumberFormat="1" applyFont="1" applyFill="1" applyBorder="1" applyAlignment="1" applyProtection="1">
      <alignment horizontal="right" vertical="center"/>
    </xf>
    <xf numFmtId="0" fontId="9" fillId="0" borderId="38" xfId="0" applyFont="1" applyFill="1" applyBorder="1" applyAlignment="1">
      <alignment horizontal="distributed" vertical="center" justifyLastLine="1"/>
    </xf>
    <xf numFmtId="0" fontId="9" fillId="0" borderId="65" xfId="0" applyFont="1" applyFill="1" applyBorder="1" applyAlignment="1">
      <alignment horizontal="distributed" vertical="center" justifyLastLine="1"/>
    </xf>
    <xf numFmtId="0" fontId="29" fillId="0" borderId="0" xfId="5" applyNumberFormat="1" applyFont="1" applyFill="1" applyBorder="1" applyAlignment="1" applyProtection="1">
      <alignment horizontal="distributed" vertical="center" justifyLastLine="1"/>
    </xf>
    <xf numFmtId="0" fontId="0" fillId="0" borderId="0" xfId="0" applyFill="1"/>
    <xf numFmtId="38" fontId="20" fillId="0" borderId="0" xfId="2" applyFont="1" applyFill="1"/>
    <xf numFmtId="183" fontId="21" fillId="0" borderId="21" xfId="2" applyNumberFormat="1" applyFont="1" applyFill="1" applyBorder="1" applyAlignment="1">
      <alignment horizontal="center" vertical="center"/>
    </xf>
    <xf numFmtId="38" fontId="22" fillId="0" borderId="37" xfId="2" applyFont="1" applyFill="1" applyBorder="1" applyAlignment="1">
      <alignment horizontal="right" vertical="top"/>
    </xf>
    <xf numFmtId="183" fontId="22" fillId="0" borderId="0" xfId="2" applyNumberFormat="1" applyFont="1" applyFill="1" applyBorder="1" applyAlignment="1">
      <alignment horizontal="right" vertical="top"/>
    </xf>
    <xf numFmtId="183" fontId="22" fillId="0" borderId="37" xfId="2" applyNumberFormat="1" applyFont="1" applyFill="1" applyBorder="1" applyAlignment="1">
      <alignment horizontal="right" vertical="top"/>
    </xf>
    <xf numFmtId="38" fontId="22" fillId="0" borderId="38" xfId="2" applyFont="1" applyFill="1" applyBorder="1" applyAlignment="1">
      <alignment horizontal="right" vertical="top"/>
    </xf>
    <xf numFmtId="38" fontId="22" fillId="0" borderId="0" xfId="2" applyFont="1" applyFill="1" applyBorder="1" applyAlignment="1">
      <alignment horizontal="right" vertical="top"/>
    </xf>
    <xf numFmtId="183" fontId="22" fillId="0" borderId="36" xfId="2" applyNumberFormat="1" applyFont="1" applyFill="1" applyBorder="1" applyAlignment="1">
      <alignment horizontal="right" vertical="top"/>
    </xf>
    <xf numFmtId="38" fontId="21" fillId="0" borderId="69" xfId="2" applyFont="1" applyFill="1" applyBorder="1"/>
    <xf numFmtId="183" fontId="21" fillId="0" borderId="41" xfId="2" applyNumberFormat="1" applyFont="1" applyFill="1" applyBorder="1"/>
    <xf numFmtId="183" fontId="21" fillId="0" borderId="69" xfId="2" applyNumberFormat="1" applyFont="1" applyFill="1" applyBorder="1"/>
    <xf numFmtId="38" fontId="21" fillId="0" borderId="65" xfId="2" applyFont="1" applyFill="1" applyBorder="1"/>
    <xf numFmtId="38" fontId="21" fillId="0" borderId="41" xfId="2" applyFont="1" applyFill="1" applyBorder="1"/>
    <xf numFmtId="183" fontId="21" fillId="0" borderId="70" xfId="2" applyNumberFormat="1" applyFont="1" applyFill="1" applyBorder="1"/>
    <xf numFmtId="183" fontId="21" fillId="0" borderId="0" xfId="2" applyNumberFormat="1" applyFont="1" applyFill="1"/>
    <xf numFmtId="0" fontId="4" fillId="0" borderId="0" xfId="0" applyFont="1" applyFill="1" applyAlignment="1">
      <alignment horizontal="centerContinuous" vertical="center"/>
    </xf>
    <xf numFmtId="0" fontId="4" fillId="0" borderId="0" xfId="0" applyFont="1" applyFill="1" applyBorder="1" applyAlignment="1">
      <alignment horizontal="right"/>
    </xf>
    <xf numFmtId="0" fontId="4" fillId="0" borderId="21"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30" xfId="0" applyFont="1" applyFill="1" applyBorder="1" applyAlignment="1">
      <alignment horizontal="center" vertical="center"/>
    </xf>
    <xf numFmtId="0" fontId="8" fillId="0" borderId="66" xfId="0" applyFont="1" applyFill="1" applyBorder="1" applyAlignment="1">
      <alignment horizontal="right" vertical="top"/>
    </xf>
    <xf numFmtId="0" fontId="8" fillId="0" borderId="43" xfId="0" applyFont="1" applyFill="1" applyBorder="1" applyAlignment="1">
      <alignment horizontal="right" vertical="top"/>
    </xf>
    <xf numFmtId="0" fontId="9" fillId="0" borderId="37" xfId="0" applyFont="1" applyFill="1" applyBorder="1" applyAlignment="1">
      <alignment horizontal="center" vertical="center"/>
    </xf>
    <xf numFmtId="179" fontId="9" fillId="0" borderId="38" xfId="0" applyNumberFormat="1" applyFont="1" applyFill="1" applyBorder="1"/>
    <xf numFmtId="179" fontId="9" fillId="0" borderId="37" xfId="0" applyNumberFormat="1" applyFont="1" applyFill="1" applyBorder="1"/>
    <xf numFmtId="181" fontId="9" fillId="0" borderId="37" xfId="0" applyNumberFormat="1" applyFont="1" applyFill="1" applyBorder="1"/>
    <xf numFmtId="179" fontId="9" fillId="0" borderId="0" xfId="0" applyNumberFormat="1" applyFont="1" applyFill="1" applyBorder="1"/>
    <xf numFmtId="0" fontId="9" fillId="0" borderId="69" xfId="0" applyFont="1" applyFill="1" applyBorder="1" applyAlignment="1">
      <alignment horizontal="center" vertical="center"/>
    </xf>
    <xf numFmtId="179" fontId="9" fillId="0" borderId="65" xfId="0" applyNumberFormat="1" applyFont="1" applyFill="1" applyBorder="1"/>
    <xf numFmtId="179" fontId="9" fillId="0" borderId="69" xfId="0" applyNumberFormat="1" applyFont="1" applyFill="1" applyBorder="1"/>
    <xf numFmtId="181" fontId="9" fillId="0" borderId="69" xfId="0" applyNumberFormat="1" applyFont="1" applyFill="1" applyBorder="1"/>
    <xf numFmtId="179" fontId="9" fillId="0" borderId="41" xfId="0" applyNumberFormat="1" applyFont="1" applyFill="1" applyBorder="1"/>
    <xf numFmtId="179" fontId="4" fillId="0" borderId="66" xfId="2" applyNumberFormat="1" applyFont="1" applyFill="1" applyBorder="1"/>
    <xf numFmtId="179" fontId="4" fillId="0" borderId="68" xfId="2" applyNumberFormat="1" applyFont="1" applyFill="1" applyBorder="1"/>
    <xf numFmtId="181" fontId="4" fillId="0" borderId="68" xfId="2" applyNumberFormat="1" applyFont="1" applyFill="1" applyBorder="1"/>
    <xf numFmtId="179" fontId="4" fillId="0" borderId="43" xfId="2" applyNumberFormat="1" applyFont="1" applyFill="1" applyBorder="1"/>
    <xf numFmtId="179" fontId="4" fillId="0" borderId="38" xfId="2" applyNumberFormat="1" applyFont="1" applyFill="1" applyBorder="1"/>
    <xf numFmtId="179" fontId="4" fillId="0" borderId="37" xfId="2" applyNumberFormat="1" applyFont="1" applyFill="1" applyBorder="1"/>
    <xf numFmtId="181" fontId="4" fillId="0" borderId="37" xfId="2" applyNumberFormat="1" applyFont="1" applyFill="1" applyBorder="1"/>
    <xf numFmtId="179" fontId="4" fillId="0" borderId="0" xfId="2" applyNumberFormat="1" applyFont="1" applyFill="1" applyBorder="1"/>
    <xf numFmtId="0" fontId="6" fillId="0" borderId="69" xfId="0" applyFont="1" applyFill="1" applyBorder="1" applyAlignment="1">
      <alignment horizontal="center" vertical="center"/>
    </xf>
    <xf numFmtId="179" fontId="4" fillId="0" borderId="65" xfId="2" applyNumberFormat="1" applyFont="1" applyFill="1" applyBorder="1"/>
    <xf numFmtId="179" fontId="4" fillId="0" borderId="69" xfId="2" applyNumberFormat="1" applyFont="1" applyFill="1" applyBorder="1"/>
    <xf numFmtId="181" fontId="4" fillId="0" borderId="69" xfId="2" applyNumberFormat="1" applyFont="1" applyFill="1" applyBorder="1"/>
    <xf numFmtId="179" fontId="4" fillId="0" borderId="41" xfId="2" applyNumberFormat="1" applyFont="1" applyFill="1" applyBorder="1"/>
    <xf numFmtId="179" fontId="4" fillId="0" borderId="0" xfId="2" applyNumberFormat="1" applyFont="1" applyFill="1"/>
    <xf numFmtId="0" fontId="4" fillId="0" borderId="0" xfId="0" applyFont="1" applyFill="1" applyAlignment="1">
      <alignment horizontal="centerContinuous"/>
    </xf>
    <xf numFmtId="0" fontId="8" fillId="0" borderId="67" xfId="0" applyFont="1" applyFill="1" applyBorder="1" applyAlignment="1">
      <alignment horizontal="right" vertical="top"/>
    </xf>
    <xf numFmtId="38" fontId="9" fillId="0" borderId="37" xfId="2" applyFont="1" applyFill="1" applyBorder="1" applyAlignment="1">
      <alignment vertical="center"/>
    </xf>
    <xf numFmtId="38" fontId="9" fillId="0" borderId="0" xfId="2" applyFont="1" applyFill="1" applyBorder="1" applyAlignment="1">
      <alignment vertical="center"/>
    </xf>
    <xf numFmtId="2" fontId="9" fillId="0" borderId="37" xfId="0" applyNumberFormat="1" applyFont="1" applyFill="1" applyBorder="1" applyAlignment="1">
      <alignment vertical="center"/>
    </xf>
    <xf numFmtId="38" fontId="9" fillId="0" borderId="69" xfId="2" applyFont="1" applyFill="1" applyBorder="1" applyAlignment="1">
      <alignment vertical="center"/>
    </xf>
    <xf numFmtId="38" fontId="9" fillId="0" borderId="41" xfId="2" applyFont="1" applyFill="1" applyBorder="1" applyAlignment="1">
      <alignment vertical="center"/>
    </xf>
    <xf numFmtId="2" fontId="9" fillId="0" borderId="69" xfId="0" applyNumberFormat="1" applyFont="1" applyFill="1" applyBorder="1" applyAlignment="1">
      <alignment vertical="center"/>
    </xf>
    <xf numFmtId="38" fontId="4" fillId="0" borderId="37" xfId="2" applyFont="1" applyFill="1" applyBorder="1" applyAlignment="1">
      <alignment vertical="center"/>
    </xf>
    <xf numFmtId="38" fontId="4" fillId="0" borderId="0" xfId="2" applyFont="1" applyFill="1" applyBorder="1" applyAlignment="1">
      <alignment vertical="center"/>
    </xf>
    <xf numFmtId="2" fontId="4" fillId="0" borderId="37" xfId="0" applyNumberFormat="1" applyFont="1" applyFill="1" applyBorder="1" applyAlignment="1">
      <alignment vertical="center"/>
    </xf>
    <xf numFmtId="2" fontId="4" fillId="0" borderId="0" xfId="0" applyNumberFormat="1" applyFont="1" applyFill="1" applyBorder="1" applyAlignment="1">
      <alignment vertical="center"/>
    </xf>
    <xf numFmtId="2" fontId="4" fillId="0" borderId="36" xfId="0" applyNumberFormat="1" applyFont="1" applyFill="1" applyBorder="1" applyAlignment="1">
      <alignment vertical="center"/>
    </xf>
    <xf numFmtId="38" fontId="4" fillId="0" borderId="69" xfId="2" applyFont="1" applyFill="1" applyBorder="1" applyAlignment="1">
      <alignment vertical="center"/>
    </xf>
    <xf numFmtId="38" fontId="4" fillId="0" borderId="41" xfId="2" applyFont="1" applyFill="1" applyBorder="1" applyAlignment="1">
      <alignment vertical="center"/>
    </xf>
    <xf numFmtId="2" fontId="4" fillId="0" borderId="69" xfId="0" applyNumberFormat="1" applyFont="1" applyFill="1" applyBorder="1" applyAlignment="1">
      <alignment vertical="center"/>
    </xf>
    <xf numFmtId="2" fontId="4" fillId="0" borderId="41" xfId="0" applyNumberFormat="1" applyFont="1" applyFill="1" applyBorder="1" applyAlignment="1">
      <alignment vertical="center"/>
    </xf>
    <xf numFmtId="2" fontId="4" fillId="0" borderId="70" xfId="0" applyNumberFormat="1" applyFont="1" applyFill="1" applyBorder="1" applyAlignment="1">
      <alignment vertical="center"/>
    </xf>
    <xf numFmtId="38" fontId="4" fillId="0" borderId="71" xfId="2" applyFont="1" applyFill="1" applyBorder="1" applyAlignment="1">
      <alignment vertical="center"/>
    </xf>
    <xf numFmtId="38" fontId="4" fillId="0" borderId="75" xfId="2" applyFont="1" applyFill="1" applyBorder="1" applyAlignment="1">
      <alignment vertical="center"/>
    </xf>
    <xf numFmtId="2" fontId="4" fillId="0" borderId="71" xfId="0" applyNumberFormat="1" applyFont="1" applyFill="1" applyBorder="1" applyAlignment="1">
      <alignment vertical="center"/>
    </xf>
    <xf numFmtId="2" fontId="4" fillId="0" borderId="75" xfId="0" applyNumberFormat="1" applyFont="1" applyFill="1" applyBorder="1" applyAlignment="1">
      <alignment vertical="center"/>
    </xf>
    <xf numFmtId="2" fontId="4" fillId="0" borderId="76" xfId="0" applyNumberFormat="1" applyFont="1" applyFill="1" applyBorder="1" applyAlignment="1">
      <alignment vertical="center"/>
    </xf>
    <xf numFmtId="0" fontId="4" fillId="0" borderId="77" xfId="0" applyFont="1" applyFill="1" applyBorder="1" applyAlignment="1">
      <alignment horizontal="distributed"/>
    </xf>
    <xf numFmtId="0" fontId="4" fillId="0" borderId="68" xfId="0" applyFont="1" applyFill="1" applyBorder="1" applyAlignment="1">
      <alignment horizontal="center"/>
    </xf>
    <xf numFmtId="0" fontId="4" fillId="0" borderId="68" xfId="0" applyFont="1" applyFill="1" applyBorder="1" applyAlignment="1">
      <alignment horizontal="center" wrapText="1"/>
    </xf>
    <xf numFmtId="0" fontId="4" fillId="0" borderId="78" xfId="0" applyFont="1" applyFill="1" applyBorder="1" applyAlignment="1">
      <alignment horizontal="center"/>
    </xf>
    <xf numFmtId="0" fontId="4" fillId="0" borderId="67" xfId="0" applyFont="1" applyFill="1" applyBorder="1" applyAlignment="1">
      <alignment horizontal="center"/>
    </xf>
    <xf numFmtId="0" fontId="4" fillId="0" borderId="43" xfId="0" applyFont="1" applyFill="1" applyBorder="1" applyAlignment="1">
      <alignment horizontal="center"/>
    </xf>
    <xf numFmtId="0" fontId="8" fillId="0" borderId="69" xfId="0" applyFont="1" applyFill="1" applyBorder="1" applyAlignment="1">
      <alignment horizontal="right" vertical="top"/>
    </xf>
    <xf numFmtId="0" fontId="8" fillId="0" borderId="65" xfId="0" applyFont="1" applyFill="1" applyBorder="1" applyAlignment="1">
      <alignment horizontal="right" vertical="top"/>
    </xf>
    <xf numFmtId="0" fontId="8" fillId="0" borderId="41" xfId="0" applyFont="1" applyFill="1" applyBorder="1" applyAlignment="1">
      <alignment horizontal="right" vertical="top"/>
    </xf>
    <xf numFmtId="0" fontId="8" fillId="0" borderId="70" xfId="0" applyFont="1" applyFill="1" applyBorder="1" applyAlignment="1">
      <alignment horizontal="right" vertical="top"/>
    </xf>
    <xf numFmtId="0" fontId="0" fillId="0" borderId="0" xfId="0" applyFill="1" applyAlignment="1">
      <alignment horizontal="centerContinuous"/>
    </xf>
    <xf numFmtId="0" fontId="0" fillId="0" borderId="0" xfId="0" applyFill="1" applyAlignment="1"/>
    <xf numFmtId="0" fontId="4" fillId="0" borderId="0" xfId="0" applyNumberFormat="1" applyFont="1" applyFill="1" applyAlignment="1">
      <alignment vertical="center"/>
    </xf>
    <xf numFmtId="0" fontId="4" fillId="0" borderId="41" xfId="0" applyFont="1" applyFill="1" applyBorder="1" applyAlignment="1">
      <alignment horizontal="distributed" vertical="center" justifyLastLine="1"/>
    </xf>
    <xf numFmtId="0" fontId="4" fillId="0" borderId="21" xfId="0" applyFont="1" applyFill="1" applyBorder="1" applyAlignment="1">
      <alignment horizontal="center" vertical="center" shrinkToFit="1"/>
    </xf>
    <xf numFmtId="0" fontId="4" fillId="0" borderId="30" xfId="0" applyFont="1" applyFill="1" applyBorder="1" applyAlignment="1">
      <alignment horizontal="center" vertical="center" shrinkToFit="1"/>
    </xf>
    <xf numFmtId="184" fontId="9" fillId="0" borderId="37" xfId="0" applyNumberFormat="1" applyFont="1" applyFill="1" applyBorder="1"/>
    <xf numFmtId="184" fontId="9" fillId="0" borderId="69" xfId="0" applyNumberFormat="1" applyFont="1" applyFill="1" applyBorder="1"/>
    <xf numFmtId="184" fontId="4" fillId="0" borderId="68" xfId="2" applyNumberFormat="1" applyFont="1" applyFill="1" applyBorder="1"/>
    <xf numFmtId="182" fontId="0" fillId="0" borderId="0" xfId="0" applyNumberFormat="1" applyFill="1"/>
    <xf numFmtId="184" fontId="4" fillId="0" borderId="37" xfId="2" applyNumberFormat="1" applyFont="1" applyFill="1" applyBorder="1"/>
    <xf numFmtId="184" fontId="4" fillId="0" borderId="69" xfId="2" applyNumberFormat="1" applyFont="1" applyFill="1" applyBorder="1"/>
    <xf numFmtId="0" fontId="3" fillId="0" borderId="0" xfId="0" applyFont="1" applyFill="1" applyAlignment="1">
      <alignment horizontal="centerContinuous" vertical="top"/>
    </xf>
    <xf numFmtId="0" fontId="0" fillId="0" borderId="0" xfId="0" applyFill="1" applyAlignment="1">
      <alignment horizontal="centerContinuous" vertical="top"/>
    </xf>
    <xf numFmtId="38" fontId="4" fillId="0" borderId="0" xfId="2" applyFont="1" applyFill="1" applyAlignment="1">
      <alignment horizontal="left" vertical="center"/>
    </xf>
    <xf numFmtId="38" fontId="4" fillId="0" borderId="0" xfId="2" applyFont="1" applyFill="1"/>
    <xf numFmtId="0" fontId="4" fillId="0" borderId="43" xfId="0" applyFont="1" applyFill="1" applyBorder="1" applyAlignment="1">
      <alignment horizontal="center" vertical="center"/>
    </xf>
    <xf numFmtId="0" fontId="8" fillId="0" borderId="0" xfId="0" applyFont="1" applyFill="1" applyBorder="1" applyAlignment="1">
      <alignment horizontal="right" vertical="top"/>
    </xf>
    <xf numFmtId="184" fontId="9" fillId="0" borderId="0" xfId="0" applyNumberFormat="1" applyFont="1" applyFill="1" applyBorder="1" applyAlignment="1">
      <alignment horizontal="right"/>
    </xf>
    <xf numFmtId="184" fontId="9" fillId="0" borderId="36" xfId="0" applyNumberFormat="1" applyFont="1" applyFill="1" applyBorder="1" applyAlignment="1">
      <alignment horizontal="right"/>
    </xf>
    <xf numFmtId="184" fontId="4" fillId="0" borderId="70" xfId="0" applyNumberFormat="1" applyFont="1" applyFill="1" applyBorder="1" applyAlignment="1">
      <alignment horizontal="right"/>
    </xf>
    <xf numFmtId="184" fontId="9" fillId="0" borderId="41" xfId="0" applyNumberFormat="1" applyFont="1" applyFill="1" applyBorder="1" applyAlignment="1">
      <alignment horizontal="right"/>
    </xf>
    <xf numFmtId="184" fontId="9" fillId="0" borderId="70" xfId="0" applyNumberFormat="1" applyFont="1" applyFill="1" applyBorder="1" applyAlignment="1">
      <alignment horizontal="right"/>
    </xf>
    <xf numFmtId="179" fontId="4" fillId="0" borderId="38" xfId="0" applyNumberFormat="1" applyFont="1" applyFill="1" applyBorder="1"/>
    <xf numFmtId="179" fontId="4" fillId="0" borderId="37" xfId="0" applyNumberFormat="1" applyFont="1" applyFill="1" applyBorder="1"/>
    <xf numFmtId="184" fontId="4" fillId="0" borderId="0" xfId="0" applyNumberFormat="1" applyFont="1" applyFill="1" applyAlignment="1">
      <alignment horizontal="right"/>
    </xf>
    <xf numFmtId="184" fontId="4" fillId="0" borderId="36" xfId="0" applyNumberFormat="1" applyFont="1" applyFill="1" applyBorder="1" applyAlignment="1">
      <alignment horizontal="right"/>
    </xf>
    <xf numFmtId="184" fontId="4" fillId="0" borderId="0" xfId="0" applyNumberFormat="1" applyFont="1" applyFill="1" applyBorder="1" applyAlignment="1">
      <alignment horizontal="right"/>
    </xf>
    <xf numFmtId="179" fontId="4" fillId="0" borderId="65" xfId="0" applyNumberFormat="1" applyFont="1" applyFill="1" applyBorder="1"/>
    <xf numFmtId="179" fontId="4" fillId="0" borderId="69" xfId="0" applyNumberFormat="1" applyFont="1" applyFill="1" applyBorder="1"/>
    <xf numFmtId="184" fontId="4" fillId="0" borderId="41" xfId="0" applyNumberFormat="1" applyFont="1" applyFill="1" applyBorder="1" applyAlignment="1">
      <alignment horizontal="right"/>
    </xf>
    <xf numFmtId="179" fontId="4" fillId="0" borderId="71" xfId="0" applyNumberFormat="1" applyFont="1" applyFill="1" applyBorder="1"/>
    <xf numFmtId="184" fontId="4" fillId="0" borderId="75" xfId="0" applyNumberFormat="1" applyFont="1" applyFill="1" applyBorder="1" applyAlignment="1">
      <alignment horizontal="right"/>
    </xf>
    <xf numFmtId="184" fontId="4" fillId="0" borderId="76" xfId="0" applyNumberFormat="1" applyFont="1" applyFill="1" applyBorder="1" applyAlignment="1">
      <alignment horizontal="right"/>
    </xf>
    <xf numFmtId="179" fontId="4" fillId="0" borderId="21" xfId="0" applyNumberFormat="1" applyFont="1" applyFill="1" applyBorder="1"/>
    <xf numFmtId="184" fontId="4" fillId="0" borderId="30" xfId="0" applyNumberFormat="1" applyFont="1" applyFill="1" applyBorder="1" applyAlignment="1">
      <alignment horizontal="right"/>
    </xf>
    <xf numFmtId="184" fontId="4" fillId="0" borderId="51" xfId="0" applyNumberFormat="1" applyFont="1" applyFill="1" applyBorder="1" applyAlignment="1">
      <alignment horizontal="right"/>
    </xf>
    <xf numFmtId="179" fontId="4" fillId="0" borderId="68" xfId="0" applyNumberFormat="1" applyFont="1" applyFill="1" applyBorder="1"/>
    <xf numFmtId="184" fontId="4" fillId="0" borderId="43" xfId="0" applyNumberFormat="1" applyFont="1" applyFill="1" applyBorder="1" applyAlignment="1">
      <alignment horizontal="right"/>
    </xf>
    <xf numFmtId="184" fontId="4" fillId="0" borderId="67" xfId="0" applyNumberFormat="1" applyFont="1" applyFill="1" applyBorder="1" applyAlignment="1">
      <alignment horizontal="right"/>
    </xf>
    <xf numFmtId="0" fontId="4" fillId="0" borderId="68" xfId="0" applyFont="1" applyFill="1" applyBorder="1" applyAlignment="1">
      <alignment horizontal="center" vertical="center" justifyLastLine="1"/>
    </xf>
    <xf numFmtId="184" fontId="4" fillId="0" borderId="21" xfId="0" applyNumberFormat="1" applyFont="1" applyFill="1" applyBorder="1"/>
    <xf numFmtId="184" fontId="4" fillId="0" borderId="69" xfId="0" applyNumberFormat="1" applyFont="1" applyFill="1" applyBorder="1"/>
    <xf numFmtId="184" fontId="4" fillId="0" borderId="21" xfId="0" applyNumberFormat="1" applyFont="1" applyFill="1" applyBorder="1" applyAlignment="1">
      <alignment horizontal="right"/>
    </xf>
    <xf numFmtId="0" fontId="4" fillId="0" borderId="0" xfId="0" applyFont="1" applyFill="1" applyBorder="1" applyAlignment="1">
      <alignment horizontal="center" vertical="center"/>
    </xf>
    <xf numFmtId="0" fontId="4" fillId="0" borderId="43" xfId="0" applyFont="1" applyFill="1" applyBorder="1"/>
    <xf numFmtId="0" fontId="4" fillId="0" borderId="0" xfId="0" applyFont="1" applyFill="1" applyBorder="1"/>
    <xf numFmtId="0" fontId="4" fillId="0" borderId="67" xfId="0" applyFont="1" applyFill="1" applyBorder="1"/>
    <xf numFmtId="0" fontId="4" fillId="0" borderId="0" xfId="0" applyFont="1" applyFill="1" applyBorder="1" applyAlignment="1">
      <alignment horizontal="distributed" vertical="center" justifyLastLine="1"/>
    </xf>
    <xf numFmtId="179" fontId="4" fillId="0" borderId="38" xfId="0" applyNumberFormat="1" applyFont="1" applyFill="1" applyBorder="1" applyAlignment="1">
      <alignment horizontal="right"/>
    </xf>
    <xf numFmtId="179" fontId="4" fillId="0" borderId="37" xfId="0" applyNumberFormat="1" applyFont="1" applyFill="1" applyBorder="1" applyAlignment="1">
      <alignment horizontal="right"/>
    </xf>
    <xf numFmtId="0" fontId="0" fillId="0" borderId="38" xfId="0" applyFill="1" applyBorder="1" applyAlignment="1">
      <alignment horizontal="distributed" vertical="center" justifyLastLine="1"/>
    </xf>
    <xf numFmtId="179" fontId="4" fillId="0" borderId="65" xfId="0" applyNumberFormat="1" applyFont="1" applyFill="1" applyBorder="1" applyAlignment="1">
      <alignment horizontal="right"/>
    </xf>
    <xf numFmtId="179" fontId="4" fillId="0" borderId="69" xfId="0" applyNumberFormat="1" applyFont="1" applyFill="1" applyBorder="1" applyAlignment="1">
      <alignment horizontal="right"/>
    </xf>
    <xf numFmtId="0" fontId="0" fillId="0" borderId="38" xfId="0" applyFill="1" applyBorder="1" applyAlignment="1">
      <alignment horizontal="center" vertical="center"/>
    </xf>
    <xf numFmtId="0" fontId="0" fillId="0" borderId="65" xfId="0" applyFill="1" applyBorder="1" applyAlignment="1">
      <alignment horizontal="center" vertical="center"/>
    </xf>
    <xf numFmtId="0" fontId="8" fillId="0" borderId="38" xfId="0" applyFont="1" applyFill="1" applyBorder="1" applyAlignment="1">
      <alignment horizontal="right" vertical="top"/>
    </xf>
    <xf numFmtId="0" fontId="4" fillId="0" borderId="38" xfId="0" applyFont="1" applyFill="1" applyBorder="1"/>
    <xf numFmtId="0" fontId="4" fillId="0" borderId="37" xfId="0" applyFont="1" applyFill="1" applyBorder="1"/>
    <xf numFmtId="0" fontId="3" fillId="0" borderId="0" xfId="0" applyFont="1" applyFill="1" applyAlignment="1">
      <alignment vertical="center"/>
    </xf>
    <xf numFmtId="0" fontId="7" fillId="0" borderId="21" xfId="0" applyFont="1" applyFill="1" applyBorder="1" applyAlignment="1">
      <alignment horizontal="distributed" vertical="center" justifyLastLine="1"/>
    </xf>
    <xf numFmtId="0" fontId="8" fillId="0" borderId="21" xfId="0" applyFont="1" applyFill="1" applyBorder="1" applyAlignment="1">
      <alignment horizontal="distributed" vertical="center" justifyLastLine="1"/>
    </xf>
    <xf numFmtId="181" fontId="4" fillId="0" borderId="36" xfId="0" applyNumberFormat="1" applyFont="1" applyFill="1" applyBorder="1" applyAlignment="1">
      <alignment vertical="center"/>
    </xf>
    <xf numFmtId="181" fontId="4" fillId="0" borderId="70" xfId="0" applyNumberFormat="1" applyFont="1" applyFill="1" applyBorder="1" applyAlignment="1">
      <alignment vertical="center"/>
    </xf>
    <xf numFmtId="0" fontId="11" fillId="0" borderId="0" xfId="0" quotePrefix="1" applyNumberFormat="1" applyFont="1" applyFill="1" applyAlignment="1">
      <alignment vertical="center" wrapText="1"/>
    </xf>
    <xf numFmtId="0" fontId="4" fillId="0" borderId="0" xfId="0" applyFont="1" applyFill="1" applyAlignment="1">
      <alignment horizontal="right"/>
    </xf>
    <xf numFmtId="0" fontId="8" fillId="0" borderId="36" xfId="0" applyFont="1" applyFill="1" applyBorder="1" applyAlignment="1">
      <alignment horizontal="right" vertical="top"/>
    </xf>
    <xf numFmtId="0" fontId="9" fillId="0" borderId="0" xfId="0" applyFont="1" applyFill="1" applyBorder="1"/>
    <xf numFmtId="0" fontId="9" fillId="0" borderId="0" xfId="0" applyFont="1" applyFill="1" applyBorder="1" applyAlignment="1">
      <alignment horizontal="center" vertical="center"/>
    </xf>
    <xf numFmtId="0" fontId="9" fillId="0" borderId="0" xfId="0" applyFont="1" applyFill="1" applyBorder="1" applyAlignment="1">
      <alignment horizontal="distributed" vertical="center" justifyLastLine="1"/>
    </xf>
    <xf numFmtId="178" fontId="4" fillId="0" borderId="38" xfId="0" applyNumberFormat="1" applyFont="1" applyFill="1" applyBorder="1" applyAlignment="1">
      <alignment vertical="center"/>
    </xf>
    <xf numFmtId="180" fontId="9" fillId="0" borderId="38" xfId="0" applyNumberFormat="1" applyFont="1" applyFill="1" applyBorder="1" applyAlignment="1">
      <alignment vertical="center"/>
    </xf>
    <xf numFmtId="180" fontId="9" fillId="0" borderId="37" xfId="0" applyNumberFormat="1" applyFont="1" applyFill="1" applyBorder="1" applyAlignment="1">
      <alignment vertical="center"/>
    </xf>
    <xf numFmtId="180" fontId="9" fillId="0" borderId="0" xfId="0" applyNumberFormat="1" applyFont="1" applyFill="1" applyBorder="1" applyAlignment="1">
      <alignment vertical="center"/>
    </xf>
    <xf numFmtId="180" fontId="9" fillId="0" borderId="41" xfId="0" applyNumberFormat="1" applyFont="1" applyFill="1" applyBorder="1" applyAlignment="1">
      <alignment vertical="center"/>
    </xf>
    <xf numFmtId="180" fontId="9" fillId="0" borderId="69" xfId="0" applyNumberFormat="1" applyFont="1" applyFill="1" applyBorder="1" applyAlignment="1">
      <alignment vertical="center"/>
    </xf>
    <xf numFmtId="180" fontId="4" fillId="0" borderId="0" xfId="0" applyNumberFormat="1" applyFont="1" applyFill="1" applyBorder="1" applyAlignment="1">
      <alignment vertical="center"/>
    </xf>
    <xf numFmtId="180" fontId="4" fillId="0" borderId="37" xfId="0" applyNumberFormat="1" applyFont="1" applyFill="1" applyBorder="1" applyAlignment="1">
      <alignment vertical="center"/>
    </xf>
    <xf numFmtId="180" fontId="4" fillId="0" borderId="41" xfId="0" applyNumberFormat="1" applyFont="1" applyFill="1" applyBorder="1" applyAlignment="1">
      <alignment vertical="center"/>
    </xf>
    <xf numFmtId="180" fontId="4" fillId="0" borderId="69" xfId="0" applyNumberFormat="1" applyFont="1" applyFill="1" applyBorder="1" applyAlignment="1">
      <alignment vertical="center"/>
    </xf>
    <xf numFmtId="180" fontId="4" fillId="0" borderId="37" xfId="0" applyNumberFormat="1" applyFont="1" applyFill="1" applyBorder="1" applyAlignment="1">
      <alignment horizontal="right" vertical="center"/>
    </xf>
    <xf numFmtId="38" fontId="9" fillId="0" borderId="38" xfId="2" applyFont="1" applyFill="1" applyBorder="1" applyAlignment="1">
      <alignment vertical="center"/>
    </xf>
    <xf numFmtId="187" fontId="4" fillId="0" borderId="0" xfId="2" applyNumberFormat="1" applyFont="1" applyFill="1" applyBorder="1" applyAlignment="1">
      <alignment vertical="center"/>
    </xf>
    <xf numFmtId="187" fontId="4" fillId="0" borderId="37" xfId="2" applyNumberFormat="1" applyFont="1" applyFill="1" applyBorder="1" applyAlignment="1">
      <alignment vertical="center"/>
    </xf>
    <xf numFmtId="187" fontId="4" fillId="0" borderId="41" xfId="2" applyNumberFormat="1" applyFont="1" applyFill="1" applyBorder="1" applyAlignment="1">
      <alignment vertical="center"/>
    </xf>
    <xf numFmtId="187" fontId="4" fillId="0" borderId="69" xfId="2" applyNumberFormat="1" applyFont="1" applyFill="1" applyBorder="1" applyAlignment="1">
      <alignment vertical="center"/>
    </xf>
    <xf numFmtId="38" fontId="4" fillId="0" borderId="0" xfId="0" applyNumberFormat="1" applyFont="1" applyFill="1"/>
    <xf numFmtId="0" fontId="3" fillId="0" borderId="0" xfId="3" applyFont="1" applyFill="1" applyAlignment="1">
      <alignment horizontal="centerContinuous" vertical="center"/>
    </xf>
    <xf numFmtId="0" fontId="1" fillId="0" borderId="0" xfId="3" applyFill="1" applyAlignment="1">
      <alignment horizontal="centerContinuous" vertical="center"/>
    </xf>
    <xf numFmtId="0" fontId="1" fillId="0" borderId="0" xfId="3" applyFill="1"/>
    <xf numFmtId="0" fontId="4" fillId="0" borderId="0" xfId="3" applyFont="1" applyFill="1"/>
    <xf numFmtId="0" fontId="4" fillId="0" borderId="0" xfId="3" applyFont="1" applyFill="1" applyAlignment="1">
      <alignment horizontal="center" vertical="center"/>
    </xf>
    <xf numFmtId="0" fontId="18" fillId="0" borderId="0" xfId="0" applyFont="1" applyFill="1" applyAlignment="1">
      <alignment vertical="center"/>
    </xf>
    <xf numFmtId="0" fontId="6" fillId="0" borderId="65" xfId="0" applyFont="1" applyFill="1" applyBorder="1" applyAlignment="1">
      <alignment horizontal="center" vertical="center"/>
    </xf>
    <xf numFmtId="0" fontId="6" fillId="0" borderId="21" xfId="0" applyFont="1" applyFill="1" applyBorder="1" applyAlignment="1">
      <alignment horizontal="center" vertical="center"/>
    </xf>
    <xf numFmtId="0" fontId="18" fillId="0" borderId="0" xfId="0" applyFont="1" applyFill="1" applyAlignment="1">
      <alignment horizontal="center" vertical="center"/>
    </xf>
    <xf numFmtId="0" fontId="8" fillId="0" borderId="37" xfId="3" applyFont="1" applyFill="1" applyBorder="1" applyAlignment="1">
      <alignment horizontal="right" vertical="top"/>
    </xf>
    <xf numFmtId="0" fontId="8" fillId="0" borderId="36" xfId="3" applyFont="1" applyFill="1" applyBorder="1" applyAlignment="1">
      <alignment horizontal="right" vertical="top"/>
    </xf>
    <xf numFmtId="179" fontId="9" fillId="0" borderId="37" xfId="3" applyNumberFormat="1" applyFont="1" applyFill="1" applyBorder="1" applyAlignment="1">
      <alignment vertical="center"/>
    </xf>
    <xf numFmtId="179" fontId="9" fillId="0" borderId="0" xfId="3" applyNumberFormat="1" applyFont="1" applyFill="1" applyBorder="1" applyAlignment="1">
      <alignment vertical="center"/>
    </xf>
    <xf numFmtId="179" fontId="9" fillId="0" borderId="36" xfId="3" applyNumberFormat="1" applyFont="1" applyFill="1" applyBorder="1" applyAlignment="1">
      <alignment vertical="center"/>
    </xf>
    <xf numFmtId="0" fontId="9" fillId="0" borderId="0" xfId="3" applyFont="1" applyFill="1"/>
    <xf numFmtId="179" fontId="9" fillId="0" borderId="69" xfId="3" applyNumberFormat="1" applyFont="1" applyFill="1" applyBorder="1" applyAlignment="1">
      <alignment vertical="center"/>
    </xf>
    <xf numFmtId="179" fontId="9" fillId="0" borderId="41" xfId="3" applyNumberFormat="1" applyFont="1" applyFill="1" applyBorder="1" applyAlignment="1">
      <alignment vertical="center"/>
    </xf>
    <xf numFmtId="179" fontId="9" fillId="0" borderId="70" xfId="3" applyNumberFormat="1" applyFont="1" applyFill="1" applyBorder="1" applyAlignment="1">
      <alignment vertical="center"/>
    </xf>
    <xf numFmtId="0" fontId="6" fillId="0" borderId="37" xfId="3" applyFont="1" applyFill="1" applyBorder="1" applyAlignment="1">
      <alignment horizontal="center" vertical="center"/>
    </xf>
    <xf numFmtId="179" fontId="4" fillId="0" borderId="37" xfId="3" applyNumberFormat="1" applyFont="1" applyFill="1" applyBorder="1" applyAlignment="1">
      <alignment vertical="center"/>
    </xf>
    <xf numFmtId="0" fontId="6" fillId="0" borderId="0" xfId="3" applyFont="1" applyFill="1" applyAlignment="1">
      <alignment vertical="center"/>
    </xf>
    <xf numFmtId="0" fontId="6" fillId="0" borderId="69" xfId="3" applyFont="1" applyFill="1" applyBorder="1" applyAlignment="1">
      <alignment horizontal="center" vertical="center"/>
    </xf>
    <xf numFmtId="179" fontId="4" fillId="0" borderId="69" xfId="3" applyNumberFormat="1" applyFont="1" applyFill="1" applyBorder="1" applyAlignment="1">
      <alignment vertical="center"/>
    </xf>
    <xf numFmtId="0" fontId="4" fillId="0" borderId="0" xfId="0" applyFont="1" applyFill="1" applyAlignment="1">
      <alignment vertical="center"/>
    </xf>
    <xf numFmtId="0" fontId="6" fillId="0" borderId="38" xfId="0" applyFont="1" applyFill="1" applyBorder="1" applyAlignment="1">
      <alignment horizontal="center" vertical="center"/>
    </xf>
    <xf numFmtId="179" fontId="4" fillId="0" borderId="38" xfId="0" applyNumberFormat="1" applyFont="1" applyFill="1" applyBorder="1" applyAlignment="1">
      <alignment vertical="center"/>
    </xf>
    <xf numFmtId="0" fontId="3" fillId="0" borderId="0" xfId="0" applyFont="1" applyFill="1" applyAlignment="1"/>
    <xf numFmtId="0" fontId="3" fillId="0" borderId="0" xfId="0" applyFont="1" applyFill="1" applyAlignment="1">
      <alignment horizontal="centerContinuous"/>
    </xf>
    <xf numFmtId="179" fontId="9" fillId="0" borderId="41" xfId="2" applyNumberFormat="1" applyFont="1" applyFill="1" applyBorder="1" applyAlignment="1">
      <alignment vertical="center"/>
    </xf>
    <xf numFmtId="0" fontId="4" fillId="0" borderId="41" xfId="0" applyFont="1" applyFill="1" applyBorder="1" applyAlignment="1">
      <alignment horizontal="right"/>
    </xf>
    <xf numFmtId="179" fontId="9" fillId="0" borderId="69" xfId="2" applyNumberFormat="1" applyFont="1" applyFill="1" applyBorder="1" applyAlignment="1">
      <alignment vertical="center"/>
    </xf>
    <xf numFmtId="179" fontId="4" fillId="0" borderId="37" xfId="2" applyNumberFormat="1" applyFont="1" applyFill="1" applyBorder="1" applyAlignment="1">
      <alignment vertical="center"/>
    </xf>
    <xf numFmtId="179" fontId="4" fillId="0" borderId="69" xfId="2" applyNumberFormat="1" applyFont="1" applyFill="1" applyBorder="1" applyAlignment="1">
      <alignment vertical="center"/>
    </xf>
    <xf numFmtId="179" fontId="4" fillId="0" borderId="0" xfId="0" applyNumberFormat="1" applyFont="1" applyFill="1"/>
    <xf numFmtId="0" fontId="5" fillId="0" borderId="0" xfId="0" applyFont="1" applyFill="1" applyAlignment="1">
      <alignment horizontal="centerContinuous" vertical="center"/>
    </xf>
    <xf numFmtId="0" fontId="6" fillId="0" borderId="68" xfId="0" applyFont="1" applyFill="1" applyBorder="1" applyAlignment="1">
      <alignment vertical="center"/>
    </xf>
    <xf numFmtId="0" fontId="6" fillId="0" borderId="37" xfId="0" applyFont="1" applyFill="1" applyBorder="1" applyAlignment="1">
      <alignment vertical="center"/>
    </xf>
    <xf numFmtId="0" fontId="6" fillId="0" borderId="0" xfId="0" applyFont="1" applyFill="1" applyBorder="1" applyAlignment="1">
      <alignment vertical="center"/>
    </xf>
    <xf numFmtId="0" fontId="9" fillId="0" borderId="37" xfId="0" applyFont="1" applyFill="1" applyBorder="1" applyAlignment="1">
      <alignment vertical="center"/>
    </xf>
    <xf numFmtId="38" fontId="9" fillId="0" borderId="0" xfId="2" applyFont="1" applyFill="1" applyAlignment="1">
      <alignment vertical="center"/>
    </xf>
    <xf numFmtId="0" fontId="9" fillId="0" borderId="69" xfId="0" applyFont="1" applyFill="1" applyBorder="1" applyAlignment="1">
      <alignment vertical="center"/>
    </xf>
    <xf numFmtId="0" fontId="4" fillId="0" borderId="37" xfId="0" applyFont="1" applyFill="1" applyBorder="1" applyAlignment="1">
      <alignment vertical="center"/>
    </xf>
    <xf numFmtId="0" fontId="4" fillId="0" borderId="0" xfId="0" applyFont="1" applyFill="1" applyBorder="1" applyAlignment="1">
      <alignment vertical="center"/>
    </xf>
    <xf numFmtId="0" fontId="4" fillId="0" borderId="69" xfId="0" applyFont="1" applyFill="1" applyBorder="1" applyAlignment="1">
      <alignment vertical="center"/>
    </xf>
    <xf numFmtId="0" fontId="4" fillId="0" borderId="41" xfId="0" applyFont="1" applyFill="1" applyBorder="1" applyAlignment="1">
      <alignment vertical="center"/>
    </xf>
    <xf numFmtId="179" fontId="6" fillId="0" borderId="0" xfId="0" applyNumberFormat="1" applyFont="1" applyFill="1" applyAlignment="1">
      <alignment vertical="center"/>
    </xf>
    <xf numFmtId="3" fontId="6" fillId="0" borderId="0" xfId="0" applyNumberFormat="1" applyFont="1" applyFill="1" applyAlignment="1">
      <alignment vertical="center"/>
    </xf>
    <xf numFmtId="0" fontId="13" fillId="0" borderId="0" xfId="1" applyFill="1" applyAlignment="1" applyProtection="1">
      <alignment vertical="center"/>
    </xf>
    <xf numFmtId="0" fontId="33" fillId="0" borderId="0" xfId="0" applyFont="1" applyFill="1" applyAlignment="1">
      <alignment vertical="center"/>
    </xf>
    <xf numFmtId="0" fontId="6" fillId="0" borderId="50" xfId="0" applyFont="1" applyFill="1" applyBorder="1" applyAlignment="1">
      <alignment horizontal="centerContinuous" vertical="center"/>
    </xf>
    <xf numFmtId="0" fontId="6" fillId="0" borderId="30" xfId="0" applyFont="1" applyFill="1" applyBorder="1" applyAlignment="1">
      <alignment horizontal="centerContinuous" vertical="center"/>
    </xf>
    <xf numFmtId="0" fontId="6" fillId="0" borderId="51" xfId="0" applyFont="1" applyFill="1" applyBorder="1" applyAlignment="1">
      <alignment horizontal="centerContinuous" vertical="center"/>
    </xf>
    <xf numFmtId="179" fontId="9" fillId="0" borderId="37" xfId="2" applyNumberFormat="1" applyFont="1" applyFill="1" applyBorder="1" applyAlignment="1">
      <alignment vertical="center"/>
    </xf>
    <xf numFmtId="0" fontId="19" fillId="0" borderId="37" xfId="0" applyFont="1" applyFill="1" applyBorder="1" applyAlignment="1">
      <alignment horizontal="centerContinuous" vertical="center"/>
    </xf>
    <xf numFmtId="0" fontId="19" fillId="0" borderId="36" xfId="0" applyFont="1" applyFill="1" applyBorder="1" applyAlignment="1">
      <alignment horizontal="centerContinuous" vertical="center"/>
    </xf>
    <xf numFmtId="0" fontId="19" fillId="0" borderId="69" xfId="0" applyFont="1" applyFill="1" applyBorder="1" applyAlignment="1">
      <alignment horizontal="centerContinuous" vertical="center"/>
    </xf>
    <xf numFmtId="0" fontId="19" fillId="0" borderId="70" xfId="0" applyFont="1" applyFill="1" applyBorder="1" applyAlignment="1">
      <alignment horizontal="centerContinuous" vertical="center"/>
    </xf>
    <xf numFmtId="0" fontId="11" fillId="0" borderId="68" xfId="0" applyFont="1" applyFill="1" applyBorder="1" applyAlignment="1">
      <alignment horizontal="center" vertical="center"/>
    </xf>
    <xf numFmtId="0" fontId="11" fillId="0" borderId="37" xfId="0" applyFont="1" applyFill="1" applyBorder="1" applyAlignment="1">
      <alignment horizontal="center" vertical="center" shrinkToFit="1"/>
    </xf>
    <xf numFmtId="0" fontId="11" fillId="0" borderId="37" xfId="0" applyFont="1" applyFill="1" applyBorder="1" applyAlignment="1">
      <alignment horizontal="distributed" vertical="center" justifyLastLine="1"/>
    </xf>
    <xf numFmtId="0" fontId="11" fillId="0" borderId="37" xfId="0" applyFont="1" applyFill="1" applyBorder="1" applyAlignment="1">
      <alignment horizontal="distributed" vertical="center"/>
    </xf>
    <xf numFmtId="0" fontId="11" fillId="0" borderId="38" xfId="0" applyFont="1" applyFill="1" applyBorder="1" applyAlignment="1">
      <alignment horizontal="distributed" vertical="center" justifyLastLine="1"/>
    </xf>
    <xf numFmtId="0" fontId="11" fillId="0" borderId="21" xfId="0" applyFont="1" applyFill="1" applyBorder="1" applyAlignment="1">
      <alignment horizontal="distributed" vertical="center" justifyLastLine="1"/>
    </xf>
    <xf numFmtId="0" fontId="11" fillId="0" borderId="68" xfId="0" applyFont="1" applyFill="1" applyBorder="1" applyAlignment="1">
      <alignment horizontal="center" vertical="center" justifyLastLine="1"/>
    </xf>
    <xf numFmtId="0" fontId="11" fillId="0" borderId="50" xfId="0" applyFont="1" applyFill="1" applyBorder="1" applyAlignment="1">
      <alignment horizontal="distributed" vertical="center" justifyLastLine="1"/>
    </xf>
    <xf numFmtId="0" fontId="11" fillId="0" borderId="51" xfId="0" applyFont="1" applyFill="1" applyBorder="1" applyAlignment="1">
      <alignment horizontal="distributed" vertical="center" justifyLastLine="1"/>
    </xf>
    <xf numFmtId="0" fontId="11" fillId="0" borderId="66" xfId="0" applyFont="1" applyFill="1" applyBorder="1" applyAlignment="1">
      <alignment horizontal="center" vertical="center"/>
    </xf>
    <xf numFmtId="0" fontId="11" fillId="0" borderId="67" xfId="0" applyFont="1" applyFill="1" applyBorder="1" applyAlignment="1">
      <alignment horizontal="center" vertical="center"/>
    </xf>
    <xf numFmtId="0" fontId="11" fillId="0" borderId="30" xfId="0" applyFont="1" applyFill="1" applyBorder="1" applyAlignment="1">
      <alignment horizontal="distributed" vertical="center" justifyLastLine="1"/>
    </xf>
    <xf numFmtId="0" fontId="11" fillId="0" borderId="0" xfId="0" applyFont="1" applyFill="1"/>
    <xf numFmtId="0" fontId="11" fillId="0" borderId="30" xfId="0" applyFont="1" applyFill="1" applyBorder="1" applyAlignment="1">
      <alignment horizontal="center" vertical="center" shrinkToFit="1"/>
    </xf>
    <xf numFmtId="0" fontId="11" fillId="0" borderId="37" xfId="0" applyFont="1" applyFill="1" applyBorder="1" applyAlignment="1">
      <alignment horizontal="right" vertical="top"/>
    </xf>
    <xf numFmtId="0" fontId="11" fillId="0" borderId="0" xfId="0" applyFont="1" applyFill="1" applyAlignment="1">
      <alignment horizontal="right" vertical="top"/>
    </xf>
    <xf numFmtId="0" fontId="11" fillId="0" borderId="68" xfId="0" applyFont="1" applyFill="1" applyBorder="1" applyAlignment="1">
      <alignment horizontal="right" vertical="top"/>
    </xf>
    <xf numFmtId="0" fontId="19" fillId="0" borderId="0" xfId="0" applyFont="1" applyFill="1"/>
    <xf numFmtId="0" fontId="11" fillId="0" borderId="0" xfId="0" applyFont="1" applyFill="1" applyAlignment="1"/>
    <xf numFmtId="0" fontId="11" fillId="0" borderId="68" xfId="0" applyFont="1" applyFill="1" applyBorder="1" applyAlignment="1">
      <alignment horizontal="distributed" vertical="center" justifyLastLine="1"/>
    </xf>
    <xf numFmtId="178" fontId="9" fillId="0" borderId="37" xfId="0" applyNumberFormat="1" applyFont="1" applyFill="1" applyBorder="1" applyAlignment="1">
      <alignment horizontal="right" vertical="center"/>
    </xf>
    <xf numFmtId="178" fontId="9" fillId="0" borderId="69" xfId="0" applyNumberFormat="1" applyFont="1" applyFill="1" applyBorder="1" applyAlignment="1">
      <alignment horizontal="right" vertical="center"/>
    </xf>
    <xf numFmtId="178" fontId="4" fillId="0" borderId="37" xfId="0" applyNumberFormat="1" applyFont="1" applyFill="1" applyBorder="1" applyAlignment="1">
      <alignment horizontal="right" vertical="center"/>
    </xf>
    <xf numFmtId="178" fontId="4" fillId="0" borderId="69" xfId="0" applyNumberFormat="1" applyFont="1" applyFill="1" applyBorder="1" applyAlignment="1">
      <alignment horizontal="right" vertical="center"/>
    </xf>
    <xf numFmtId="178" fontId="4" fillId="0" borderId="21" xfId="0" applyNumberFormat="1" applyFont="1" applyFill="1" applyBorder="1" applyAlignment="1">
      <alignment horizontal="right" vertical="center"/>
    </xf>
    <xf numFmtId="178" fontId="4" fillId="0" borderId="68" xfId="0" applyNumberFormat="1" applyFont="1" applyFill="1" applyBorder="1" applyAlignment="1">
      <alignment horizontal="right" vertical="center"/>
    </xf>
    <xf numFmtId="178" fontId="9" fillId="0" borderId="0" xfId="0" applyNumberFormat="1" applyFont="1" applyFill="1" applyBorder="1" applyAlignment="1">
      <alignment horizontal="right" vertical="center"/>
    </xf>
    <xf numFmtId="178" fontId="9" fillId="0" borderId="36" xfId="0" applyNumberFormat="1" applyFont="1" applyFill="1" applyBorder="1" applyAlignment="1">
      <alignment horizontal="right" vertical="center"/>
    </xf>
    <xf numFmtId="177" fontId="9" fillId="0" borderId="37" xfId="2" applyNumberFormat="1" applyFont="1" applyFill="1" applyBorder="1" applyAlignment="1">
      <alignment vertical="center"/>
    </xf>
    <xf numFmtId="177" fontId="9" fillId="0" borderId="0" xfId="2" applyNumberFormat="1" applyFont="1" applyFill="1" applyBorder="1" applyAlignment="1">
      <alignment vertical="center"/>
    </xf>
    <xf numFmtId="177" fontId="9" fillId="0" borderId="36" xfId="2" applyNumberFormat="1" applyFont="1" applyFill="1" applyBorder="1" applyAlignment="1">
      <alignment vertical="center"/>
    </xf>
    <xf numFmtId="179" fontId="4" fillId="0" borderId="68" xfId="2" applyNumberFormat="1" applyFont="1" applyFill="1" applyBorder="1" applyAlignment="1">
      <alignment vertical="center"/>
    </xf>
    <xf numFmtId="179" fontId="4" fillId="0" borderId="21" xfId="2" applyNumberFormat="1" applyFont="1" applyFill="1" applyBorder="1" applyAlignment="1">
      <alignment vertical="center"/>
    </xf>
    <xf numFmtId="0" fontId="11" fillId="0" borderId="30" xfId="0" applyFont="1" applyFill="1" applyBorder="1" applyAlignment="1">
      <alignment horizontal="center" vertical="center"/>
    </xf>
    <xf numFmtId="0" fontId="11" fillId="0" borderId="51" xfId="0" applyFont="1" applyFill="1" applyBorder="1" applyAlignment="1">
      <alignment horizontal="center" vertical="center"/>
    </xf>
    <xf numFmtId="184" fontId="4" fillId="0" borderId="68" xfId="0" applyNumberFormat="1" applyFont="1" applyFill="1" applyBorder="1" applyAlignment="1">
      <alignment horizontal="right"/>
    </xf>
    <xf numFmtId="0" fontId="11" fillId="0" borderId="69" xfId="0" applyFont="1" applyFill="1" applyBorder="1" applyAlignment="1">
      <alignment horizontal="distributed" vertical="center" justifyLastLine="1"/>
    </xf>
    <xf numFmtId="0" fontId="11" fillId="0" borderId="21" xfId="0" applyFont="1" applyFill="1" applyBorder="1" applyAlignment="1">
      <alignment horizontal="center" vertical="center"/>
    </xf>
    <xf numFmtId="0" fontId="29" fillId="0" borderId="65" xfId="5" applyNumberFormat="1" applyFont="1" applyFill="1" applyBorder="1" applyAlignment="1" applyProtection="1">
      <alignment horizontal="distributed" vertical="center" justifyLastLine="1"/>
    </xf>
    <xf numFmtId="0" fontId="29" fillId="0" borderId="37" xfId="5" applyNumberFormat="1" applyFont="1" applyFill="1" applyBorder="1" applyAlignment="1" applyProtection="1">
      <alignment horizontal="distributed" vertical="center" justifyLastLine="1"/>
    </xf>
    <xf numFmtId="0" fontId="18" fillId="0" borderId="0" xfId="7" applyNumberFormat="1" applyFont="1" applyFill="1" applyBorder="1" applyAlignment="1" applyProtection="1">
      <alignment horizontal="distributed" vertical="center" justifyLastLine="1"/>
    </xf>
    <xf numFmtId="0" fontId="18" fillId="0" borderId="68" xfId="7" applyNumberFormat="1" applyFont="1" applyFill="1" applyBorder="1" applyAlignment="1" applyProtection="1">
      <alignment horizontal="distributed" vertical="center" justifyLastLine="1"/>
    </xf>
    <xf numFmtId="0" fontId="11" fillId="0" borderId="37" xfId="0" applyFont="1" applyFill="1" applyBorder="1" applyAlignment="1">
      <alignment horizontal="distributed" vertical="center" justifyLastLine="1" shrinkToFit="1"/>
    </xf>
    <xf numFmtId="0" fontId="29" fillId="0" borderId="68" xfId="5" applyNumberFormat="1" applyFont="1" applyFill="1" applyBorder="1" applyAlignment="1" applyProtection="1">
      <alignment horizontal="distributed" vertical="center" justifyLastLine="1"/>
    </xf>
    <xf numFmtId="0" fontId="29" fillId="0" borderId="68" xfId="5" applyNumberFormat="1" applyFont="1" applyFill="1" applyBorder="1" applyAlignment="1" applyProtection="1">
      <alignment horizontal="distributed" vertical="center" wrapText="1" justifyLastLine="1"/>
    </xf>
    <xf numFmtId="0" fontId="29" fillId="0" borderId="21" xfId="5" applyNumberFormat="1" applyFont="1" applyFill="1" applyBorder="1" applyAlignment="1" applyProtection="1">
      <alignment horizontal="distributed" vertical="center" justifyLastLine="1"/>
    </xf>
    <xf numFmtId="0" fontId="29" fillId="0" borderId="51" xfId="5" applyNumberFormat="1" applyFont="1" applyFill="1" applyBorder="1" applyAlignment="1" applyProtection="1">
      <alignment horizontal="distributed" vertical="center" justifyLastLine="1"/>
    </xf>
    <xf numFmtId="0" fontId="29" fillId="0" borderId="38" xfId="5" applyNumberFormat="1" applyFont="1" applyFill="1" applyBorder="1" applyAlignment="1" applyProtection="1">
      <alignment horizontal="distributed" vertical="center" justifyLastLine="1"/>
    </xf>
    <xf numFmtId="176" fontId="19" fillId="0" borderId="37" xfId="7" applyNumberFormat="1" applyFont="1" applyFill="1" applyBorder="1" applyAlignment="1" applyProtection="1">
      <alignment horizontal="right" vertical="center"/>
      <protection locked="0"/>
    </xf>
    <xf numFmtId="176" fontId="18" fillId="0" borderId="0" xfId="7" applyNumberFormat="1" applyFont="1" applyFill="1" applyBorder="1" applyAlignment="1" applyProtection="1">
      <alignment horizontal="right" vertical="center"/>
      <protection locked="0"/>
    </xf>
    <xf numFmtId="176" fontId="18" fillId="0" borderId="0" xfId="7" applyNumberFormat="1" applyFont="1" applyFill="1" applyBorder="1" applyAlignment="1" applyProtection="1">
      <alignment horizontal="right" vertical="center"/>
    </xf>
    <xf numFmtId="176" fontId="11" fillId="0" borderId="37" xfId="7" applyNumberFormat="1" applyFont="1" applyFill="1" applyBorder="1" applyAlignment="1" applyProtection="1">
      <alignment vertical="center"/>
    </xf>
    <xf numFmtId="176" fontId="18" fillId="0" borderId="0" xfId="7" applyNumberFormat="1" applyFont="1" applyFill="1" applyBorder="1" applyAlignment="1" applyProtection="1">
      <alignment vertical="center"/>
    </xf>
    <xf numFmtId="176" fontId="11" fillId="0" borderId="69" xfId="7" applyNumberFormat="1" applyFont="1" applyFill="1" applyBorder="1" applyAlignment="1" applyProtection="1">
      <alignment vertical="center"/>
    </xf>
    <xf numFmtId="176" fontId="18" fillId="0" borderId="0" xfId="7" applyNumberFormat="1" applyFont="1" applyFill="1" applyBorder="1" applyAlignment="1" applyProtection="1">
      <alignment vertical="center"/>
      <protection locked="0"/>
    </xf>
    <xf numFmtId="0" fontId="18" fillId="0" borderId="0" xfId="7" applyNumberFormat="1" applyFont="1" applyFill="1" applyBorder="1" applyAlignment="1" applyProtection="1">
      <alignment horizontal="center" vertical="center"/>
      <protection locked="0"/>
    </xf>
    <xf numFmtId="0" fontId="4" fillId="0" borderId="69" xfId="0" applyFont="1" applyFill="1" applyBorder="1" applyAlignment="1">
      <alignment horizontal="center" vertical="center" shrinkToFit="1"/>
    </xf>
    <xf numFmtId="0" fontId="11" fillId="0" borderId="0" xfId="0" applyFont="1" applyFill="1" applyAlignment="1">
      <alignment horizontal="left" vertical="center"/>
    </xf>
    <xf numFmtId="0" fontId="4" fillId="0" borderId="0" xfId="0" applyFont="1" applyFill="1" applyBorder="1" applyAlignment="1">
      <alignment vertical="center" shrinkToFit="1"/>
    </xf>
    <xf numFmtId="0" fontId="11" fillId="0" borderId="69" xfId="0" applyFont="1" applyFill="1" applyBorder="1" applyAlignment="1">
      <alignment horizontal="center" vertical="center" shrinkToFit="1"/>
    </xf>
    <xf numFmtId="184" fontId="4" fillId="0" borderId="37" xfId="0" applyNumberFormat="1" applyFont="1" applyFill="1" applyBorder="1" applyAlignment="1">
      <alignment horizontal="right"/>
    </xf>
    <xf numFmtId="184" fontId="4" fillId="0" borderId="69" xfId="0" applyNumberFormat="1" applyFont="1" applyFill="1" applyBorder="1" applyAlignment="1">
      <alignment horizontal="right"/>
    </xf>
    <xf numFmtId="176" fontId="34" fillId="0" borderId="0" xfId="7" applyNumberFormat="1" applyFont="1" applyFill="1" applyBorder="1" applyAlignment="1" applyProtection="1">
      <alignment vertical="center"/>
      <protection locked="0"/>
    </xf>
    <xf numFmtId="0" fontId="6" fillId="0" borderId="0" xfId="0" applyFont="1" applyFill="1" applyAlignment="1">
      <alignment horizontal="right" vertical="center"/>
    </xf>
    <xf numFmtId="176" fontId="6" fillId="0" borderId="37" xfId="7" applyNumberFormat="1" applyFont="1" applyFill="1" applyBorder="1" applyAlignment="1">
      <alignment horizontal="right" vertical="center"/>
    </xf>
    <xf numFmtId="176" fontId="6" fillId="0" borderId="69" xfId="7" applyNumberFormat="1" applyFont="1" applyFill="1" applyBorder="1" applyAlignment="1">
      <alignment horizontal="right" vertical="center"/>
    </xf>
    <xf numFmtId="176" fontId="6" fillId="0" borderId="37" xfId="0" applyNumberFormat="1" applyFont="1" applyFill="1" applyBorder="1" applyAlignment="1">
      <alignment vertical="center"/>
    </xf>
    <xf numFmtId="176" fontId="6" fillId="0" borderId="69" xfId="0" applyNumberFormat="1" applyFont="1" applyFill="1" applyBorder="1" applyAlignment="1">
      <alignment vertical="center"/>
    </xf>
    <xf numFmtId="0" fontId="6" fillId="0" borderId="50" xfId="0" applyFont="1" applyFill="1" applyBorder="1" applyAlignment="1">
      <alignment horizontal="distributed" vertical="center" justifyLastLine="1"/>
    </xf>
    <xf numFmtId="0" fontId="6" fillId="0" borderId="66" xfId="0" applyFont="1" applyFill="1" applyBorder="1" applyAlignment="1">
      <alignment horizontal="center" vertical="center"/>
    </xf>
    <xf numFmtId="0" fontId="6" fillId="0" borderId="30" xfId="0" applyFont="1" applyFill="1" applyBorder="1" applyAlignment="1">
      <alignment horizontal="distributed" vertical="center" justifyLastLine="1"/>
    </xf>
    <xf numFmtId="0" fontId="6" fillId="0" borderId="51" xfId="0" applyFont="1" applyFill="1" applyBorder="1" applyAlignment="1">
      <alignment horizontal="distributed" vertical="center" justifyLastLine="1"/>
    </xf>
    <xf numFmtId="0" fontId="6" fillId="0" borderId="0" xfId="0" applyFont="1" applyFill="1" applyAlignment="1">
      <alignment horizontal="center" vertical="center"/>
    </xf>
    <xf numFmtId="0" fontId="28" fillId="0" borderId="0" xfId="0" applyFont="1" applyFill="1"/>
    <xf numFmtId="0" fontId="6" fillId="0" borderId="0" xfId="0" applyFont="1" applyFill="1"/>
    <xf numFmtId="0" fontId="5" fillId="0" borderId="0" xfId="0" applyFont="1" applyFill="1" applyAlignment="1">
      <alignment vertical="center"/>
    </xf>
    <xf numFmtId="0" fontId="28" fillId="0" borderId="21" xfId="0" applyFont="1" applyFill="1" applyBorder="1" applyAlignment="1">
      <alignment horizontal="distributed" vertical="center" justifyLastLine="1"/>
    </xf>
    <xf numFmtId="0" fontId="35" fillId="0" borderId="37" xfId="0" applyFont="1" applyFill="1" applyBorder="1" applyAlignment="1">
      <alignment horizontal="right" vertical="top"/>
    </xf>
    <xf numFmtId="0" fontId="35" fillId="0" borderId="0" xfId="0" applyFont="1" applyFill="1" applyAlignment="1">
      <alignment horizontal="right" vertical="top"/>
    </xf>
    <xf numFmtId="0" fontId="35" fillId="0" borderId="36" xfId="0" applyFont="1" applyFill="1" applyBorder="1" applyAlignment="1">
      <alignment horizontal="right" vertical="top"/>
    </xf>
    <xf numFmtId="0" fontId="28" fillId="0" borderId="37" xfId="0" applyFont="1" applyFill="1" applyBorder="1" applyAlignment="1">
      <alignment horizontal="right" vertical="top"/>
    </xf>
    <xf numFmtId="0" fontId="6" fillId="0" borderId="0" xfId="0" applyFont="1" applyFill="1" applyBorder="1"/>
    <xf numFmtId="179" fontId="6" fillId="0" borderId="37" xfId="0" applyNumberFormat="1" applyFont="1" applyFill="1" applyBorder="1" applyAlignment="1">
      <alignment vertical="center"/>
    </xf>
    <xf numFmtId="179" fontId="6" fillId="0" borderId="36" xfId="0" applyNumberFormat="1" applyFont="1" applyFill="1" applyBorder="1" applyAlignment="1">
      <alignment vertical="center"/>
    </xf>
    <xf numFmtId="38" fontId="6" fillId="0" borderId="37" xfId="2" applyFont="1" applyFill="1" applyBorder="1" applyAlignment="1">
      <alignment vertical="center"/>
    </xf>
    <xf numFmtId="176" fontId="6" fillId="0" borderId="0" xfId="7" applyNumberFormat="1" applyFont="1" applyFill="1" applyBorder="1" applyAlignment="1" applyProtection="1">
      <alignment horizontal="left" vertical="center"/>
      <protection locked="0"/>
    </xf>
    <xf numFmtId="0" fontId="6" fillId="0" borderId="37" xfId="0" applyFont="1" applyFill="1" applyBorder="1" applyAlignment="1">
      <alignment horizontal="distributed" vertical="center"/>
    </xf>
    <xf numFmtId="0" fontId="5" fillId="0" borderId="0" xfId="0" applyFont="1" applyFill="1" applyAlignment="1">
      <alignment horizontal="left" vertical="center"/>
    </xf>
    <xf numFmtId="38" fontId="21" fillId="0" borderId="37" xfId="2" applyFont="1" applyFill="1" applyBorder="1" applyAlignment="1">
      <alignment horizontal="distributed" justifyLastLine="1"/>
    </xf>
    <xf numFmtId="0" fontId="21" fillId="0" borderId="37" xfId="2" applyNumberFormat="1" applyFont="1" applyFill="1" applyBorder="1" applyAlignment="1">
      <alignment horizontal="distributed" justifyLastLine="1"/>
    </xf>
    <xf numFmtId="176" fontId="34" fillId="0" borderId="0" xfId="7" applyNumberFormat="1" applyFont="1" applyFill="1" applyBorder="1" applyAlignment="1" applyProtection="1">
      <alignment horizontal="left" vertical="center"/>
      <protection locked="0"/>
    </xf>
    <xf numFmtId="0" fontId="21" fillId="0" borderId="0" xfId="6" applyFont="1" applyFill="1" applyAlignment="1">
      <alignment vertical="center"/>
    </xf>
    <xf numFmtId="0" fontId="36" fillId="0" borderId="0" xfId="6" applyFont="1" applyFill="1" applyAlignment="1">
      <alignment horizontal="left" vertical="center"/>
    </xf>
    <xf numFmtId="0" fontId="37" fillId="0" borderId="0" xfId="6" applyFont="1" applyFill="1" applyAlignment="1">
      <alignment horizontal="center" vertical="center"/>
    </xf>
    <xf numFmtId="0" fontId="21" fillId="0" borderId="0" xfId="6" applyFont="1" applyFill="1" applyAlignment="1">
      <alignment horizontal="distributed" vertical="center"/>
    </xf>
    <xf numFmtId="0" fontId="13" fillId="0" borderId="0" xfId="1" applyFill="1" applyBorder="1" applyAlignment="1" applyProtection="1">
      <alignment vertical="center"/>
    </xf>
    <xf numFmtId="0" fontId="21" fillId="0" borderId="0" xfId="6" applyFont="1" applyFill="1" applyBorder="1" applyAlignment="1">
      <alignment vertical="center"/>
    </xf>
    <xf numFmtId="0" fontId="13" fillId="0" borderId="0" xfId="1" applyAlignment="1" applyProtection="1"/>
    <xf numFmtId="0" fontId="13" fillId="0" borderId="0" xfId="1" applyFill="1" applyBorder="1" applyAlignment="1" applyProtection="1">
      <alignment vertical="top"/>
    </xf>
    <xf numFmtId="0" fontId="21" fillId="0" borderId="0" xfId="6" applyFont="1" applyFill="1" applyBorder="1" applyAlignment="1">
      <alignment vertical="top"/>
    </xf>
    <xf numFmtId="0" fontId="38" fillId="0" borderId="0" xfId="6" applyFont="1" applyFill="1" applyBorder="1" applyAlignment="1">
      <alignment vertical="center"/>
    </xf>
    <xf numFmtId="0" fontId="39" fillId="0" borderId="0" xfId="6" applyFont="1" applyFill="1" applyBorder="1" applyAlignment="1">
      <alignment vertical="center"/>
    </xf>
    <xf numFmtId="176" fontId="40" fillId="0" borderId="0" xfId="7" applyNumberFormat="1" applyFont="1" applyFill="1" applyBorder="1" applyAlignment="1" applyProtection="1">
      <alignment horizontal="left" vertical="center"/>
      <protection locked="0"/>
    </xf>
    <xf numFmtId="178" fontId="4" fillId="0" borderId="38" xfId="0" applyNumberFormat="1" applyFont="1" applyFill="1" applyBorder="1" applyAlignment="1">
      <alignment horizontal="right"/>
    </xf>
    <xf numFmtId="178" fontId="4" fillId="0" borderId="37" xfId="0" applyNumberFormat="1" applyFont="1" applyFill="1" applyBorder="1" applyAlignment="1">
      <alignment horizontal="right"/>
    </xf>
    <xf numFmtId="178" fontId="4" fillId="0" borderId="66" xfId="0" applyNumberFormat="1" applyFont="1" applyFill="1" applyBorder="1" applyAlignment="1">
      <alignment horizontal="right"/>
    </xf>
    <xf numFmtId="178" fontId="4" fillId="0" borderId="68" xfId="0" applyNumberFormat="1" applyFont="1" applyFill="1" applyBorder="1" applyAlignment="1">
      <alignment horizontal="right"/>
    </xf>
    <xf numFmtId="178" fontId="4" fillId="0" borderId="65" xfId="0" applyNumberFormat="1" applyFont="1" applyFill="1" applyBorder="1" applyAlignment="1">
      <alignment horizontal="right"/>
    </xf>
    <xf numFmtId="178" fontId="4" fillId="0" borderId="69" xfId="0" applyNumberFormat="1" applyFont="1" applyFill="1" applyBorder="1" applyAlignment="1">
      <alignment horizontal="right"/>
    </xf>
    <xf numFmtId="0" fontId="29" fillId="0" borderId="66" xfId="5" applyNumberFormat="1" applyFont="1" applyFill="1" applyBorder="1" applyAlignment="1" applyProtection="1">
      <alignment horizontal="distributed" vertical="center" justifyLastLine="1"/>
    </xf>
    <xf numFmtId="0" fontId="11" fillId="0" borderId="0" xfId="0" applyFont="1" applyFill="1" applyBorder="1"/>
    <xf numFmtId="0" fontId="7" fillId="0" borderId="37" xfId="0" applyFont="1" applyFill="1" applyBorder="1" applyAlignment="1">
      <alignment horizontal="center" vertical="center" shrinkToFit="1"/>
    </xf>
    <xf numFmtId="49" fontId="4" fillId="0" borderId="69" xfId="0" applyNumberFormat="1" applyFont="1" applyFill="1" applyBorder="1" applyAlignment="1">
      <alignment vertical="center"/>
    </xf>
    <xf numFmtId="38" fontId="6" fillId="0" borderId="69" xfId="2" applyFont="1" applyFill="1" applyBorder="1" applyAlignment="1">
      <alignment vertical="center"/>
    </xf>
    <xf numFmtId="0" fontId="0" fillId="0" borderId="0" xfId="0" applyFill="1" applyBorder="1" applyAlignment="1">
      <alignment horizontal="distributed" vertical="center" justifyLastLine="1"/>
    </xf>
    <xf numFmtId="179" fontId="4" fillId="0" borderId="0" xfId="0" applyNumberFormat="1" applyFont="1" applyFill="1" applyBorder="1" applyAlignment="1">
      <alignment horizontal="right"/>
    </xf>
    <xf numFmtId="178" fontId="4" fillId="0" borderId="0" xfId="0" applyNumberFormat="1" applyFont="1" applyFill="1" applyBorder="1" applyAlignment="1">
      <alignment horizontal="right"/>
    </xf>
    <xf numFmtId="0" fontId="4" fillId="0" borderId="0" xfId="0" applyFont="1" applyFill="1" applyBorder="1" applyAlignment="1">
      <alignment horizontal="center" vertical="distributed" textRotation="255" justifyLastLine="1"/>
    </xf>
    <xf numFmtId="0" fontId="0" fillId="0" borderId="0" xfId="0" applyFill="1" applyBorder="1" applyAlignment="1">
      <alignment shrinkToFit="1"/>
    </xf>
    <xf numFmtId="0" fontId="11" fillId="0" borderId="71" xfId="0" applyFont="1" applyFill="1" applyBorder="1" applyAlignment="1">
      <alignment horizontal="center" vertical="center" shrinkToFit="1"/>
    </xf>
    <xf numFmtId="49" fontId="16" fillId="0" borderId="21" xfId="8" applyNumberFormat="1" applyFont="1" applyFill="1" applyBorder="1" applyAlignment="1">
      <alignment horizontal="center" vertical="center"/>
    </xf>
    <xf numFmtId="49" fontId="11" fillId="0" borderId="0" xfId="8" applyNumberFormat="1" applyFont="1" applyFill="1" applyAlignment="1">
      <alignment vertical="center"/>
    </xf>
    <xf numFmtId="49" fontId="11" fillId="0" borderId="68" xfId="8" applyNumberFormat="1" applyFont="1" applyFill="1" applyBorder="1" applyAlignment="1">
      <alignment vertical="center"/>
    </xf>
    <xf numFmtId="49" fontId="4" fillId="0" borderId="37" xfId="8" applyNumberFormat="1" applyFont="1" applyFill="1" applyBorder="1" applyAlignment="1">
      <alignment vertical="center"/>
    </xf>
    <xf numFmtId="0" fontId="8" fillId="0" borderId="37" xfId="0" applyFont="1" applyFill="1" applyBorder="1" applyAlignment="1">
      <alignment horizontal="left" vertical="center" wrapText="1" shrinkToFit="1"/>
    </xf>
    <xf numFmtId="0" fontId="4" fillId="0" borderId="0" xfId="0" applyFont="1" applyFill="1" applyBorder="1" applyAlignment="1">
      <alignment horizontal="center" vertical="center" shrinkToFit="1"/>
    </xf>
    <xf numFmtId="0" fontId="3" fillId="0" borderId="0" xfId="3" applyFont="1" applyFill="1" applyAlignment="1">
      <alignment horizontal="left" vertical="center"/>
    </xf>
    <xf numFmtId="0" fontId="1" fillId="0" borderId="0" xfId="3" applyFill="1" applyAlignment="1">
      <alignment horizontal="left" vertical="center"/>
    </xf>
    <xf numFmtId="0" fontId="1" fillId="0" borderId="0" xfId="3" applyFill="1" applyAlignment="1">
      <alignment horizontal="left"/>
    </xf>
    <xf numFmtId="0" fontId="11" fillId="0" borderId="0" xfId="0" applyFont="1" applyFill="1" applyBorder="1" applyAlignment="1">
      <alignment horizontal="distributed" vertical="center" justifyLastLine="1"/>
    </xf>
    <xf numFmtId="176" fontId="11" fillId="0" borderId="0" xfId="7" applyNumberFormat="1" applyFont="1" applyFill="1" applyBorder="1" applyAlignment="1" applyProtection="1">
      <alignment vertical="center"/>
    </xf>
    <xf numFmtId="0" fontId="11" fillId="0" borderId="68" xfId="0" applyFont="1" applyFill="1" applyBorder="1" applyAlignment="1">
      <alignment horizontal="distributed" vertical="center"/>
    </xf>
    <xf numFmtId="0" fontId="4" fillId="0" borderId="71" xfId="0" applyFont="1" applyFill="1" applyBorder="1" applyAlignment="1">
      <alignment horizontal="center" vertical="center"/>
    </xf>
    <xf numFmtId="0" fontId="13" fillId="0" borderId="0" xfId="1" applyFont="1" applyAlignment="1" applyProtection="1"/>
    <xf numFmtId="176" fontId="18" fillId="0" borderId="37" xfId="7" applyNumberFormat="1" applyFont="1" applyFill="1" applyBorder="1" applyAlignment="1" applyProtection="1">
      <alignment vertical="center"/>
    </xf>
    <xf numFmtId="176" fontId="18" fillId="0" borderId="37" xfId="7" applyNumberFormat="1" applyFont="1" applyFill="1" applyBorder="1" applyAlignment="1" applyProtection="1">
      <alignment vertical="center"/>
      <protection locked="0"/>
    </xf>
    <xf numFmtId="178" fontId="4" fillId="0" borderId="79" xfId="0" applyNumberFormat="1" applyFont="1" applyFill="1" applyBorder="1" applyAlignment="1">
      <alignment horizontal="right" vertical="center"/>
    </xf>
    <xf numFmtId="0" fontId="8" fillId="0" borderId="37" xfId="0" applyFont="1" applyFill="1" applyBorder="1" applyAlignment="1">
      <alignment horizontal="center" vertical="center" wrapText="1" shrinkToFit="1"/>
    </xf>
    <xf numFmtId="179" fontId="6" fillId="0" borderId="37" xfId="2" applyNumberFormat="1" applyFont="1" applyFill="1" applyBorder="1" applyAlignment="1">
      <alignment vertical="center"/>
    </xf>
    <xf numFmtId="0" fontId="9" fillId="0" borderId="37" xfId="0" applyFont="1" applyFill="1" applyBorder="1" applyAlignment="1">
      <alignment horizontal="right" vertical="center"/>
    </xf>
    <xf numFmtId="38" fontId="6" fillId="0" borderId="0" xfId="0" applyNumberFormat="1" applyFont="1" applyFill="1"/>
    <xf numFmtId="0" fontId="21" fillId="0" borderId="69" xfId="2" applyNumberFormat="1" applyFont="1" applyFill="1" applyBorder="1" applyAlignment="1">
      <alignment horizontal="distributed" justifyLastLine="1"/>
    </xf>
    <xf numFmtId="0" fontId="13" fillId="0" borderId="0" xfId="1" applyFont="1" applyFill="1" applyBorder="1" applyAlignment="1" applyProtection="1">
      <alignment vertical="center"/>
    </xf>
    <xf numFmtId="187" fontId="6" fillId="0" borderId="37" xfId="0" applyNumberFormat="1" applyFont="1" applyFill="1" applyBorder="1" applyAlignment="1">
      <alignment vertical="center"/>
    </xf>
    <xf numFmtId="187" fontId="6" fillId="0" borderId="37" xfId="2" applyNumberFormat="1" applyFont="1" applyFill="1" applyBorder="1" applyAlignment="1">
      <alignment vertical="center"/>
    </xf>
    <xf numFmtId="187" fontId="6" fillId="0" borderId="69" xfId="2" applyNumberFormat="1" applyFont="1" applyFill="1" applyBorder="1" applyAlignment="1">
      <alignment vertical="center"/>
    </xf>
    <xf numFmtId="0" fontId="6" fillId="0" borderId="0" xfId="0" applyFont="1" applyFill="1" applyBorder="1" applyAlignment="1">
      <alignment horizontal="distributed" vertical="center" justifyLastLine="1"/>
    </xf>
    <xf numFmtId="176" fontId="6" fillId="0" borderId="0" xfId="0" applyNumberFormat="1" applyFont="1" applyFill="1" applyBorder="1" applyAlignment="1">
      <alignment vertical="center"/>
    </xf>
    <xf numFmtId="177" fontId="6" fillId="0" borderId="37" xfId="2" applyNumberFormat="1" applyFont="1" applyFill="1" applyBorder="1" applyAlignment="1">
      <alignment vertical="center"/>
    </xf>
    <xf numFmtId="38" fontId="6" fillId="0" borderId="0" xfId="2" applyFont="1" applyFill="1"/>
    <xf numFmtId="0" fontId="11" fillId="0" borderId="0" xfId="0" applyFont="1" applyFill="1" applyBorder="1" applyAlignment="1">
      <alignment horizontal="center" vertical="center"/>
    </xf>
    <xf numFmtId="3" fontId="4" fillId="0" borderId="0" xfId="0" applyNumberFormat="1" applyFont="1" applyFill="1" applyBorder="1" applyAlignment="1">
      <alignment horizontal="right"/>
    </xf>
    <xf numFmtId="0" fontId="11" fillId="0" borderId="0" xfId="0" applyFont="1" applyFill="1" applyBorder="1" applyAlignment="1">
      <alignment vertical="center" justifyLastLine="1"/>
    </xf>
    <xf numFmtId="0" fontId="11" fillId="0" borderId="0" xfId="0" applyFont="1" applyFill="1" applyBorder="1" applyAlignment="1">
      <alignment vertical="center"/>
    </xf>
    <xf numFmtId="0" fontId="12" fillId="0" borderId="0" xfId="0" applyFont="1" applyFill="1" applyBorder="1" applyAlignment="1">
      <alignment vertical="center" justifyLastLine="1"/>
    </xf>
    <xf numFmtId="0" fontId="4" fillId="0" borderId="0" xfId="0" applyFont="1" applyFill="1" applyBorder="1" applyAlignment="1">
      <alignment vertical="center" justifyLastLine="1"/>
    </xf>
    <xf numFmtId="176" fontId="19" fillId="0" borderId="69" xfId="7" applyNumberFormat="1" applyFont="1" applyFill="1" applyBorder="1" applyAlignment="1" applyProtection="1">
      <alignment vertical="center"/>
    </xf>
    <xf numFmtId="176" fontId="4" fillId="0" borderId="68" xfId="0" applyNumberFormat="1" applyFont="1" applyFill="1" applyBorder="1" applyAlignment="1">
      <alignment vertical="center"/>
    </xf>
    <xf numFmtId="176" fontId="11" fillId="0" borderId="68" xfId="7" applyNumberFormat="1" applyFont="1" applyFill="1" applyBorder="1" applyAlignment="1" applyProtection="1">
      <alignment vertical="center"/>
    </xf>
    <xf numFmtId="176" fontId="19" fillId="0" borderId="37" xfId="7" applyNumberFormat="1" applyFont="1" applyFill="1" applyBorder="1" applyAlignment="1" applyProtection="1">
      <alignment horizontal="right" vertical="center"/>
    </xf>
    <xf numFmtId="0" fontId="6" fillId="0" borderId="69" xfId="0" applyFont="1" applyFill="1" applyBorder="1" applyAlignment="1">
      <alignment horizontal="distributed" vertical="center" justifyLastLine="1"/>
    </xf>
    <xf numFmtId="0" fontId="6" fillId="0" borderId="37" xfId="0" applyFont="1" applyFill="1" applyBorder="1" applyAlignment="1">
      <alignment horizontal="distributed" vertical="center" justifyLastLine="1"/>
    </xf>
    <xf numFmtId="0" fontId="6" fillId="0" borderId="21" xfId="0" applyFont="1" applyFill="1" applyBorder="1" applyAlignment="1">
      <alignment horizontal="distributed" vertical="center" justifyLastLine="1"/>
    </xf>
    <xf numFmtId="0" fontId="6" fillId="0" borderId="69" xfId="0" applyFont="1" applyFill="1" applyBorder="1" applyAlignment="1">
      <alignment horizontal="distributed" vertical="center" justifyLastLine="1"/>
    </xf>
    <xf numFmtId="0" fontId="6" fillId="0" borderId="37" xfId="0" applyFont="1" applyFill="1" applyBorder="1" applyAlignment="1">
      <alignment horizontal="distributed" vertical="center" justifyLastLine="1"/>
    </xf>
    <xf numFmtId="0" fontId="6" fillId="0" borderId="21" xfId="0" applyFont="1" applyFill="1" applyBorder="1" applyAlignment="1">
      <alignment horizontal="distributed" vertical="center" justifyLastLine="1"/>
    </xf>
    <xf numFmtId="0" fontId="4" fillId="0" borderId="65" xfId="0" applyFont="1" applyFill="1" applyBorder="1" applyAlignment="1">
      <alignment horizontal="distributed" vertical="center" justifyLastLine="1"/>
    </xf>
    <xf numFmtId="0" fontId="4" fillId="0" borderId="38" xfId="0" applyFont="1" applyFill="1" applyBorder="1" applyAlignment="1">
      <alignment horizontal="distributed" vertical="center" justifyLastLine="1"/>
    </xf>
    <xf numFmtId="0" fontId="3" fillId="0" borderId="0" xfId="0" applyFont="1" applyFill="1" applyAlignment="1">
      <alignment horizontal="center" vertical="center"/>
    </xf>
    <xf numFmtId="0" fontId="4" fillId="0" borderId="66" xfId="0" applyFont="1" applyFill="1" applyBorder="1" applyAlignment="1">
      <alignment vertical="center" justifyLastLine="1"/>
    </xf>
    <xf numFmtId="0" fontId="4" fillId="0" borderId="67" xfId="0" applyFont="1" applyFill="1" applyBorder="1" applyAlignment="1">
      <alignment vertical="center" justifyLastLine="1"/>
    </xf>
    <xf numFmtId="37" fontId="26" fillId="0" borderId="0" xfId="9" applyNumberFormat="1" applyFont="1" applyFill="1" applyAlignment="1">
      <alignment horizontal="left"/>
    </xf>
    <xf numFmtId="37" fontId="4" fillId="0" borderId="0" xfId="9" applyNumberFormat="1" applyFont="1" applyFill="1" applyAlignment="1">
      <alignment horizontal="center"/>
    </xf>
    <xf numFmtId="0" fontId="1" fillId="0" borderId="0" xfId="9" applyFont="1" applyFill="1"/>
    <xf numFmtId="37" fontId="26" fillId="0" borderId="0" xfId="9" applyNumberFormat="1" applyFont="1" applyFill="1" applyAlignment="1">
      <alignment vertical="center"/>
    </xf>
    <xf numFmtId="37" fontId="16" fillId="0" borderId="0" xfId="9" applyNumberFormat="1" applyFont="1" applyFill="1" applyAlignment="1">
      <alignment horizontal="centerContinuous" vertical="center"/>
    </xf>
    <xf numFmtId="37" fontId="26" fillId="0" borderId="0" xfId="9" applyNumberFormat="1" applyFont="1" applyFill="1" applyAlignment="1">
      <alignment horizontal="centerContinuous"/>
    </xf>
    <xf numFmtId="37" fontId="26" fillId="0" borderId="1" xfId="9" applyNumberFormat="1" applyFont="1" applyFill="1" applyBorder="1" applyAlignment="1">
      <alignment horizontal="centerContinuous"/>
    </xf>
    <xf numFmtId="37" fontId="26" fillId="0" borderId="1" xfId="9" applyNumberFormat="1" applyFont="1" applyFill="1" applyBorder="1" applyAlignment="1">
      <alignment horizontal="right"/>
    </xf>
    <xf numFmtId="37" fontId="26" fillId="0" borderId="1" xfId="9" applyNumberFormat="1" applyFont="1" applyFill="1" applyBorder="1" applyAlignment="1">
      <alignment horizontal="left"/>
    </xf>
    <xf numFmtId="37" fontId="4" fillId="0" borderId="2" xfId="9" applyNumberFormat="1" applyFont="1" applyFill="1" applyBorder="1" applyAlignment="1">
      <alignment horizontal="center"/>
    </xf>
    <xf numFmtId="37" fontId="4" fillId="0" borderId="3" xfId="9" applyNumberFormat="1" applyFont="1" applyFill="1" applyBorder="1" applyAlignment="1">
      <alignment horizontal="center"/>
    </xf>
    <xf numFmtId="37" fontId="4" fillId="0" borderId="4" xfId="9" applyNumberFormat="1" applyFont="1" applyFill="1" applyBorder="1" applyAlignment="1">
      <alignment horizontal="distributed"/>
    </xf>
    <xf numFmtId="37" fontId="4" fillId="0" borderId="2" xfId="9" applyNumberFormat="1" applyFont="1" applyFill="1" applyBorder="1" applyAlignment="1">
      <alignment horizontal="centerContinuous"/>
    </xf>
    <xf numFmtId="37" fontId="4" fillId="0" borderId="5" xfId="9" applyNumberFormat="1" applyFont="1" applyFill="1" applyBorder="1" applyAlignment="1">
      <alignment horizontal="centerContinuous"/>
    </xf>
    <xf numFmtId="37" fontId="4" fillId="0" borderId="6" xfId="9" applyNumberFormat="1" applyFont="1" applyFill="1" applyBorder="1" applyAlignment="1">
      <alignment horizontal="centerContinuous"/>
    </xf>
    <xf numFmtId="37" fontId="4" fillId="0" borderId="3" xfId="9" applyNumberFormat="1" applyFont="1" applyFill="1" applyBorder="1" applyAlignment="1">
      <alignment horizontal="centerContinuous"/>
    </xf>
    <xf numFmtId="37" fontId="4" fillId="0" borderId="5" xfId="9" applyNumberFormat="1" applyFont="1" applyFill="1" applyBorder="1" applyAlignment="1">
      <alignment horizontal="center"/>
    </xf>
    <xf numFmtId="37" fontId="4" fillId="0" borderId="3" xfId="9" applyNumberFormat="1" applyFont="1" applyFill="1" applyBorder="1" applyAlignment="1">
      <alignment horizontal="distributed"/>
    </xf>
    <xf numFmtId="37" fontId="4" fillId="0" borderId="2" xfId="9" applyNumberFormat="1" applyFont="1" applyFill="1" applyBorder="1" applyAlignment="1"/>
    <xf numFmtId="37" fontId="4" fillId="0" borderId="3" xfId="9" applyNumberFormat="1" applyFont="1" applyFill="1" applyBorder="1" applyAlignment="1"/>
    <xf numFmtId="0" fontId="1" fillId="0" borderId="0" xfId="9" applyFill="1"/>
    <xf numFmtId="37" fontId="4" fillId="0" borderId="7" xfId="9" applyNumberFormat="1" applyFont="1" applyFill="1" applyBorder="1" applyAlignment="1">
      <alignment horizontal="centerContinuous"/>
    </xf>
    <xf numFmtId="37" fontId="4" fillId="0" borderId="8" xfId="9" applyNumberFormat="1" applyFont="1" applyFill="1" applyBorder="1" applyAlignment="1">
      <alignment horizontal="centerContinuous"/>
    </xf>
    <xf numFmtId="37" fontId="4" fillId="0" borderId="25" xfId="9" applyNumberFormat="1" applyFont="1" applyFill="1" applyBorder="1" applyAlignment="1">
      <alignment horizontal="center"/>
    </xf>
    <xf numFmtId="37" fontId="4" fillId="0" borderId="42" xfId="9" applyNumberFormat="1" applyFont="1" applyFill="1" applyBorder="1" applyAlignment="1"/>
    <xf numFmtId="37" fontId="4" fillId="0" borderId="34" xfId="9" applyNumberFormat="1" applyFont="1" applyFill="1" applyBorder="1" applyAlignment="1">
      <alignment horizontal="centerContinuous"/>
    </xf>
    <xf numFmtId="37" fontId="4" fillId="0" borderId="34" xfId="9" applyNumberFormat="1" applyFont="1" applyFill="1" applyBorder="1" applyAlignment="1"/>
    <xf numFmtId="37" fontId="4" fillId="0" borderId="47" xfId="9" applyNumberFormat="1" applyFont="1" applyFill="1" applyBorder="1" applyAlignment="1">
      <alignment horizontal="center"/>
    </xf>
    <xf numFmtId="37" fontId="4" fillId="0" borderId="34" xfId="9" applyNumberFormat="1" applyFont="1" applyFill="1" applyBorder="1" applyAlignment="1">
      <alignment horizontal="distributed" justifyLastLine="1"/>
    </xf>
    <xf numFmtId="37" fontId="4" fillId="0" borderId="34" xfId="9" applyNumberFormat="1" applyFont="1" applyFill="1" applyBorder="1" applyAlignment="1">
      <alignment horizontal="center"/>
    </xf>
    <xf numFmtId="37" fontId="4" fillId="0" borderId="47" xfId="9" applyNumberFormat="1" applyFont="1" applyFill="1" applyBorder="1" applyAlignment="1">
      <alignment horizontal="centerContinuous"/>
    </xf>
    <xf numFmtId="37" fontId="4" fillId="0" borderId="55" xfId="9" applyNumberFormat="1" applyFont="1" applyFill="1" applyBorder="1" applyAlignment="1">
      <alignment horizontal="centerContinuous"/>
    </xf>
    <xf numFmtId="37" fontId="4" fillId="0" borderId="48" xfId="9" applyNumberFormat="1" applyFont="1" applyFill="1" applyBorder="1" applyAlignment="1">
      <alignment horizontal="centerContinuous"/>
    </xf>
    <xf numFmtId="37" fontId="4" fillId="0" borderId="0" xfId="9" applyNumberFormat="1" applyFont="1" applyFill="1" applyBorder="1" applyAlignment="1">
      <alignment horizontal="centerContinuous"/>
    </xf>
    <xf numFmtId="185" fontId="16" fillId="0" borderId="8" xfId="10" applyNumberFormat="1" applyFont="1" applyFill="1" applyBorder="1" applyAlignment="1">
      <alignment horizontal="centerContinuous"/>
    </xf>
    <xf numFmtId="37" fontId="4" fillId="0" borderId="10" xfId="9" applyNumberFormat="1" applyFont="1" applyFill="1" applyBorder="1" applyAlignment="1">
      <alignment horizontal="left"/>
    </xf>
    <xf numFmtId="37" fontId="4" fillId="0" borderId="1" xfId="9" applyNumberFormat="1" applyFont="1" applyFill="1" applyBorder="1" applyAlignment="1">
      <alignment horizontal="distributed"/>
    </xf>
    <xf numFmtId="37" fontId="4" fillId="0" borderId="11" xfId="9" applyNumberFormat="1" applyFont="1" applyFill="1" applyBorder="1" applyAlignment="1">
      <alignment horizontal="centerContinuous"/>
    </xf>
    <xf numFmtId="37" fontId="4" fillId="0" borderId="10" xfId="9" applyNumberFormat="1" applyFont="1" applyFill="1" applyBorder="1" applyAlignment="1">
      <alignment horizontal="distributed"/>
    </xf>
    <xf numFmtId="37" fontId="4" fillId="0" borderId="11" xfId="9" applyNumberFormat="1" applyFont="1" applyFill="1" applyBorder="1" applyAlignment="1">
      <alignment horizontal="centerContinuous" vertical="top"/>
    </xf>
    <xf numFmtId="37" fontId="4" fillId="0" borderId="12" xfId="9" applyNumberFormat="1" applyFont="1" applyFill="1" applyBorder="1" applyAlignment="1">
      <alignment horizontal="distributed"/>
    </xf>
    <xf numFmtId="37" fontId="4" fillId="0" borderId="61" xfId="9" applyNumberFormat="1" applyFont="1" applyFill="1" applyBorder="1" applyAlignment="1">
      <alignment horizontal="distributed" vertical="distributed" justifyLastLine="1"/>
    </xf>
    <xf numFmtId="37" fontId="4" fillId="0" borderId="63" xfId="9" applyNumberFormat="1" applyFont="1" applyFill="1" applyBorder="1" applyAlignment="1">
      <alignment horizontal="distributed" vertical="distributed" justifyLastLine="1"/>
    </xf>
    <xf numFmtId="37" fontId="4" fillId="0" borderId="10" xfId="9" applyNumberFormat="1" applyFont="1" applyFill="1" applyBorder="1" applyAlignment="1">
      <alignment horizontal="distributed" vertical="distributed" justifyLastLine="1"/>
    </xf>
    <xf numFmtId="37" fontId="4" fillId="0" borderId="1" xfId="9" applyNumberFormat="1" applyFont="1" applyFill="1" applyBorder="1" applyAlignment="1">
      <alignment horizontal="distributed" vertical="distributed" justifyLastLine="1"/>
    </xf>
    <xf numFmtId="37" fontId="4" fillId="0" borderId="64" xfId="9" applyNumberFormat="1" applyFont="1" applyFill="1" applyBorder="1" applyAlignment="1">
      <alignment horizontal="distributed" vertical="distributed" justifyLastLine="1"/>
    </xf>
    <xf numFmtId="37" fontId="4" fillId="0" borderId="62" xfId="9" applyNumberFormat="1" applyFont="1" applyFill="1" applyBorder="1" applyAlignment="1">
      <alignment horizontal="distributed" vertical="distributed" justifyLastLine="1"/>
    </xf>
    <xf numFmtId="37" fontId="4" fillId="0" borderId="1" xfId="9" applyNumberFormat="1" applyFont="1" applyFill="1" applyBorder="1" applyAlignment="1">
      <alignment horizontal="centerContinuous" vertical="top"/>
    </xf>
    <xf numFmtId="37" fontId="4" fillId="0" borderId="11" xfId="9" applyNumberFormat="1" applyFont="1" applyFill="1" applyBorder="1" applyAlignment="1">
      <alignment horizontal="distributed"/>
    </xf>
    <xf numFmtId="37" fontId="4" fillId="0" borderId="0" xfId="9" applyNumberFormat="1" applyFont="1" applyFill="1" applyAlignment="1">
      <alignment horizontal="distributed"/>
    </xf>
    <xf numFmtId="37" fontId="4" fillId="0" borderId="2" xfId="9" applyNumberFormat="1" applyFont="1" applyFill="1" applyBorder="1" applyAlignment="1">
      <alignment horizontal="distributed"/>
    </xf>
    <xf numFmtId="37" fontId="4" fillId="0" borderId="3" xfId="9" applyNumberFormat="1" applyFont="1" applyFill="1" applyBorder="1" applyAlignment="1">
      <alignment horizontal="centerContinuous" vertical="top"/>
    </xf>
    <xf numFmtId="37" fontId="7" fillId="0" borderId="56" xfId="9" applyNumberFormat="1" applyFont="1" applyFill="1" applyBorder="1" applyAlignment="1">
      <alignment horizontal="right" vertical="distributed"/>
    </xf>
    <xf numFmtId="37" fontId="7" fillId="0" borderId="57" xfId="9" applyNumberFormat="1" applyFont="1" applyFill="1" applyBorder="1" applyAlignment="1">
      <alignment horizontal="right" vertical="distributed"/>
    </xf>
    <xf numFmtId="37" fontId="7" fillId="0" borderId="58" xfId="9" applyNumberFormat="1" applyFont="1" applyFill="1" applyBorder="1" applyAlignment="1">
      <alignment horizontal="right" vertical="distributed"/>
    </xf>
    <xf numFmtId="37" fontId="7" fillId="0" borderId="6" xfId="9" applyNumberFormat="1" applyFont="1" applyFill="1" applyBorder="1" applyAlignment="1">
      <alignment horizontal="right" vertical="distributed"/>
    </xf>
    <xf numFmtId="37" fontId="7" fillId="0" borderId="5" xfId="9" applyNumberFormat="1" applyFont="1" applyFill="1" applyBorder="1" applyAlignment="1">
      <alignment horizontal="right" vertical="distributed"/>
    </xf>
    <xf numFmtId="37" fontId="7" fillId="0" borderId="59" xfId="9" applyNumberFormat="1" applyFont="1" applyFill="1" applyBorder="1" applyAlignment="1">
      <alignment horizontal="right" vertical="distributed"/>
    </xf>
    <xf numFmtId="37" fontId="7" fillId="0" borderId="2" xfId="9" applyNumberFormat="1" applyFont="1" applyFill="1" applyBorder="1" applyAlignment="1">
      <alignment horizontal="distributed"/>
    </xf>
    <xf numFmtId="37" fontId="7" fillId="0" borderId="5" xfId="9" applyNumberFormat="1" applyFont="1" applyFill="1" applyBorder="1" applyAlignment="1">
      <alignment horizontal="centerContinuous" vertical="top"/>
    </xf>
    <xf numFmtId="37" fontId="7" fillId="0" borderId="3" xfId="9" applyNumberFormat="1" applyFont="1" applyFill="1" applyBorder="1" applyAlignment="1">
      <alignment horizontal="distributed"/>
    </xf>
    <xf numFmtId="37" fontId="7" fillId="0" borderId="2" xfId="9" applyNumberFormat="1" applyFont="1" applyFill="1" applyBorder="1" applyAlignment="1">
      <alignment horizontal="right" vertical="distributed"/>
    </xf>
    <xf numFmtId="37" fontId="9" fillId="0" borderId="60" xfId="9" applyNumberFormat="1" applyFont="1" applyFill="1" applyBorder="1" applyAlignment="1">
      <alignment horizontal="centerContinuous"/>
    </xf>
    <xf numFmtId="37" fontId="9" fillId="0" borderId="11" xfId="9" applyNumberFormat="1" applyFont="1" applyFill="1" applyBorder="1" applyAlignment="1">
      <alignment horizontal="centerContinuous"/>
    </xf>
    <xf numFmtId="185" fontId="32" fillId="0" borderId="12" xfId="10" applyNumberFormat="1" applyFont="1" applyFill="1" applyBorder="1" applyAlignment="1">
      <alignment horizontal="right"/>
    </xf>
    <xf numFmtId="185" fontId="32" fillId="0" borderId="60" xfId="10" applyNumberFormat="1" applyFont="1" applyFill="1" applyBorder="1" applyAlignment="1">
      <alignment horizontal="right"/>
    </xf>
    <xf numFmtId="185" fontId="32" fillId="0" borderId="61" xfId="10" applyNumberFormat="1" applyFont="1" applyFill="1" applyBorder="1" applyAlignment="1">
      <alignment horizontal="right"/>
    </xf>
    <xf numFmtId="185" fontId="32" fillId="0" borderId="62" xfId="10" applyNumberFormat="1" applyFont="1" applyFill="1" applyBorder="1" applyAlignment="1">
      <alignment horizontal="right"/>
    </xf>
    <xf numFmtId="185" fontId="32" fillId="0" borderId="1" xfId="10" applyNumberFormat="1" applyFont="1" applyFill="1" applyBorder="1" applyAlignment="1">
      <alignment horizontal="right"/>
    </xf>
    <xf numFmtId="185" fontId="32" fillId="0" borderId="61" xfId="9" applyNumberFormat="1" applyFont="1" applyFill="1" applyBorder="1" applyAlignment="1">
      <alignment horizontal="right"/>
    </xf>
    <xf numFmtId="185" fontId="32" fillId="0" borderId="63" xfId="9" applyNumberFormat="1" applyFont="1" applyFill="1" applyBorder="1" applyAlignment="1">
      <alignment horizontal="right"/>
    </xf>
    <xf numFmtId="185" fontId="32" fillId="0" borderId="64" xfId="9" applyNumberFormat="1" applyFont="1" applyFill="1" applyBorder="1" applyAlignment="1">
      <alignment horizontal="right"/>
    </xf>
    <xf numFmtId="185" fontId="32" fillId="0" borderId="62" xfId="9" applyNumberFormat="1" applyFont="1" applyFill="1" applyBorder="1" applyAlignment="1">
      <alignment horizontal="right"/>
    </xf>
    <xf numFmtId="37" fontId="9" fillId="0" borderId="10" xfId="9" applyNumberFormat="1" applyFont="1" applyFill="1" applyBorder="1" applyAlignment="1">
      <alignment horizontal="centerContinuous"/>
    </xf>
    <xf numFmtId="185" fontId="32" fillId="0" borderId="12" xfId="10" applyNumberFormat="1" applyFont="1" applyFill="1" applyBorder="1" applyAlignment="1">
      <alignment horizontal="centerContinuous"/>
    </xf>
    <xf numFmtId="185" fontId="32" fillId="0" borderId="10" xfId="10" applyNumberFormat="1" applyFont="1" applyFill="1" applyBorder="1" applyAlignment="1">
      <alignment horizontal="right"/>
    </xf>
    <xf numFmtId="37" fontId="9" fillId="0" borderId="0" xfId="9" applyNumberFormat="1" applyFont="1" applyFill="1" applyAlignment="1">
      <alignment horizontal="center"/>
    </xf>
    <xf numFmtId="0" fontId="9" fillId="0" borderId="0" xfId="9" applyFont="1" applyFill="1"/>
    <xf numFmtId="37" fontId="4" fillId="0" borderId="13" xfId="9" applyNumberFormat="1" applyFont="1" applyFill="1" applyBorder="1" applyAlignment="1">
      <alignment horizontal="centerContinuous"/>
    </xf>
    <xf numFmtId="37" fontId="4" fillId="0" borderId="18" xfId="9" applyNumberFormat="1" applyFont="1" applyFill="1" applyBorder="1" applyAlignment="1">
      <alignment horizontal="centerContinuous"/>
    </xf>
    <xf numFmtId="185" fontId="16" fillId="0" borderId="12" xfId="10" applyNumberFormat="1" applyFont="1" applyFill="1" applyBorder="1" applyAlignment="1">
      <alignment horizontal="right"/>
    </xf>
    <xf numFmtId="185" fontId="16" fillId="0" borderId="13" xfId="10" applyNumberFormat="1" applyFont="1" applyFill="1" applyBorder="1" applyAlignment="1">
      <alignment horizontal="right"/>
    </xf>
    <xf numFmtId="185" fontId="16" fillId="0" borderId="15" xfId="10" applyNumberFormat="1" applyFont="1" applyFill="1" applyBorder="1" applyAlignment="1">
      <alignment horizontal="right"/>
    </xf>
    <xf numFmtId="185" fontId="16" fillId="0" borderId="16" xfId="10" applyNumberFormat="1" applyFont="1" applyFill="1" applyBorder="1" applyAlignment="1">
      <alignment horizontal="right"/>
    </xf>
    <xf numFmtId="185" fontId="16" fillId="0" borderId="17" xfId="10" applyNumberFormat="1" applyFont="1" applyFill="1" applyBorder="1" applyAlignment="1">
      <alignment horizontal="right"/>
    </xf>
    <xf numFmtId="185" fontId="16" fillId="0" borderId="15" xfId="9" applyNumberFormat="1" applyFont="1" applyFill="1" applyBorder="1" applyAlignment="1">
      <alignment horizontal="right"/>
    </xf>
    <xf numFmtId="185" fontId="16" fillId="0" borderId="44" xfId="9" applyNumberFormat="1" applyFont="1" applyFill="1" applyBorder="1" applyAlignment="1">
      <alignment horizontal="right"/>
    </xf>
    <xf numFmtId="185" fontId="16" fillId="0" borderId="49" xfId="9" applyNumberFormat="1" applyFont="1" applyFill="1" applyBorder="1" applyAlignment="1">
      <alignment horizontal="right"/>
    </xf>
    <xf numFmtId="185" fontId="16" fillId="0" borderId="16" xfId="9" applyNumberFormat="1" applyFont="1" applyFill="1" applyBorder="1" applyAlignment="1">
      <alignment horizontal="right"/>
    </xf>
    <xf numFmtId="37" fontId="4" fillId="0" borderId="24" xfId="9" applyNumberFormat="1" applyFont="1" applyFill="1" applyBorder="1" applyAlignment="1">
      <alignment horizontal="centerContinuous"/>
    </xf>
    <xf numFmtId="185" fontId="16" fillId="0" borderId="18" xfId="10" applyNumberFormat="1" applyFont="1" applyFill="1" applyBorder="1" applyAlignment="1">
      <alignment horizontal="centerContinuous"/>
    </xf>
    <xf numFmtId="185" fontId="16" fillId="0" borderId="24" xfId="10" applyNumberFormat="1" applyFont="1" applyFill="1" applyBorder="1" applyAlignment="1">
      <alignment horizontal="right"/>
    </xf>
    <xf numFmtId="37" fontId="4" fillId="0" borderId="7" xfId="9" applyNumberFormat="1" applyFont="1" applyFill="1" applyBorder="1" applyAlignment="1">
      <alignment horizontal="center"/>
    </xf>
    <xf numFmtId="37" fontId="4" fillId="0" borderId="19" xfId="9" applyNumberFormat="1" applyFont="1" applyFill="1" applyBorder="1" applyAlignment="1">
      <alignment horizontal="distributed"/>
    </xf>
    <xf numFmtId="185" fontId="16" fillId="0" borderId="19" xfId="10" applyNumberFormat="1" applyFont="1" applyFill="1" applyBorder="1" applyAlignment="1">
      <alignment horizontal="right"/>
    </xf>
    <xf numFmtId="185" fontId="16" fillId="0" borderId="27" xfId="10" applyNumberFormat="1" applyFont="1" applyFill="1" applyBorder="1" applyAlignment="1">
      <alignment horizontal="right"/>
    </xf>
    <xf numFmtId="185" fontId="16" fillId="0" borderId="28" xfId="10" applyNumberFormat="1" applyFont="1" applyFill="1" applyBorder="1" applyAlignment="1">
      <alignment horizontal="right"/>
    </xf>
    <xf numFmtId="185" fontId="16" fillId="0" borderId="29" xfId="10" applyNumberFormat="1" applyFont="1" applyFill="1" applyBorder="1" applyAlignment="1">
      <alignment horizontal="right"/>
    </xf>
    <xf numFmtId="185" fontId="16" fillId="0" borderId="41" xfId="10" applyNumberFormat="1" applyFont="1" applyFill="1" applyBorder="1" applyAlignment="1">
      <alignment horizontal="right"/>
    </xf>
    <xf numFmtId="185" fontId="16" fillId="0" borderId="69" xfId="10" applyNumberFormat="1" applyFont="1" applyFill="1" applyBorder="1" applyAlignment="1">
      <alignment horizontal="right"/>
    </xf>
    <xf numFmtId="185" fontId="16" fillId="0" borderId="21" xfId="9" applyNumberFormat="1" applyFont="1" applyFill="1" applyBorder="1" applyAlignment="1">
      <alignment horizontal="right"/>
    </xf>
    <xf numFmtId="185" fontId="16" fillId="0" borderId="50" xfId="9" applyNumberFormat="1" applyFont="1" applyFill="1" applyBorder="1" applyAlignment="1">
      <alignment horizontal="right"/>
    </xf>
    <xf numFmtId="185" fontId="16" fillId="0" borderId="51" xfId="9" applyNumberFormat="1" applyFont="1" applyFill="1" applyBorder="1" applyAlignment="1">
      <alignment horizontal="right"/>
    </xf>
    <xf numFmtId="185" fontId="16" fillId="0" borderId="22" xfId="9" applyNumberFormat="1" applyFont="1" applyFill="1" applyBorder="1" applyAlignment="1">
      <alignment horizontal="right"/>
    </xf>
    <xf numFmtId="37" fontId="4" fillId="0" borderId="9" xfId="9" applyNumberFormat="1" applyFont="1" applyFill="1" applyBorder="1" applyAlignment="1">
      <alignment horizontal="centerContinuous"/>
    </xf>
    <xf numFmtId="185" fontId="16" fillId="0" borderId="19" xfId="10" applyNumberFormat="1" applyFont="1" applyFill="1" applyBorder="1" applyAlignment="1">
      <alignment horizontal="centerContinuous"/>
    </xf>
    <xf numFmtId="185" fontId="16" fillId="0" borderId="40" xfId="10" applyNumberFormat="1" applyFont="1" applyFill="1" applyBorder="1" applyAlignment="1">
      <alignment horizontal="right"/>
    </xf>
    <xf numFmtId="185" fontId="16" fillId="0" borderId="19" xfId="10" applyNumberFormat="1" applyFont="1" applyFill="1" applyBorder="1"/>
    <xf numFmtId="185" fontId="16" fillId="0" borderId="20" xfId="10" applyNumberFormat="1" applyFont="1" applyFill="1" applyBorder="1"/>
    <xf numFmtId="185" fontId="16" fillId="0" borderId="21" xfId="10" applyNumberFormat="1" applyFont="1" applyFill="1" applyBorder="1"/>
    <xf numFmtId="185" fontId="16" fillId="0" borderId="22" xfId="10" applyNumberFormat="1" applyFont="1" applyFill="1" applyBorder="1"/>
    <xf numFmtId="185" fontId="16" fillId="0" borderId="30" xfId="10" applyNumberFormat="1" applyFont="1" applyFill="1" applyBorder="1"/>
    <xf numFmtId="185" fontId="16" fillId="0" borderId="9" xfId="10" applyNumberFormat="1" applyFont="1" applyFill="1" applyBorder="1"/>
    <xf numFmtId="37" fontId="4" fillId="0" borderId="23" xfId="9" applyNumberFormat="1" applyFont="1" applyFill="1" applyBorder="1" applyAlignment="1">
      <alignment horizontal="distributed"/>
    </xf>
    <xf numFmtId="185" fontId="16" fillId="0" borderId="23" xfId="10" applyNumberFormat="1" applyFont="1" applyFill="1" applyBorder="1"/>
    <xf numFmtId="185" fontId="16" fillId="0" borderId="31" xfId="10" applyNumberFormat="1" applyFont="1" applyFill="1" applyBorder="1"/>
    <xf numFmtId="185" fontId="16" fillId="0" borderId="32" xfId="10" applyNumberFormat="1" applyFont="1" applyFill="1" applyBorder="1"/>
    <xf numFmtId="185" fontId="16" fillId="0" borderId="33" xfId="10" applyNumberFormat="1" applyFont="1" applyFill="1" applyBorder="1"/>
    <xf numFmtId="185" fontId="16" fillId="0" borderId="43" xfId="10" applyNumberFormat="1" applyFont="1" applyFill="1" applyBorder="1"/>
    <xf numFmtId="185" fontId="16" fillId="0" borderId="68" xfId="10" applyNumberFormat="1" applyFont="1" applyFill="1" applyBorder="1"/>
    <xf numFmtId="37" fontId="4" fillId="0" borderId="52" xfId="9" applyNumberFormat="1" applyFont="1" applyFill="1" applyBorder="1" applyAlignment="1">
      <alignment horizontal="centerContinuous"/>
    </xf>
    <xf numFmtId="185" fontId="16" fillId="0" borderId="74" xfId="10" applyNumberFormat="1" applyFont="1" applyFill="1" applyBorder="1" applyAlignment="1">
      <alignment horizontal="centerContinuous"/>
    </xf>
    <xf numFmtId="185" fontId="16" fillId="0" borderId="52" xfId="10" applyNumberFormat="1" applyFont="1" applyFill="1" applyBorder="1"/>
    <xf numFmtId="37" fontId="4" fillId="0" borderId="14" xfId="9" applyNumberFormat="1" applyFont="1" applyFill="1" applyBorder="1" applyAlignment="1">
      <alignment horizontal="centerContinuous"/>
    </xf>
    <xf numFmtId="185" fontId="16" fillId="0" borderId="18" xfId="10" applyNumberFormat="1" applyFont="1" applyFill="1" applyBorder="1"/>
    <xf numFmtId="185" fontId="16" fillId="0" borderId="13" xfId="10" applyNumberFormat="1" applyFont="1" applyFill="1" applyBorder="1"/>
    <xf numFmtId="185" fontId="16" fillId="0" borderId="15" xfId="10" applyNumberFormat="1" applyFont="1" applyFill="1" applyBorder="1"/>
    <xf numFmtId="185" fontId="16" fillId="0" borderId="16" xfId="10" applyNumberFormat="1" applyFont="1" applyFill="1" applyBorder="1"/>
    <xf numFmtId="185" fontId="16" fillId="0" borderId="44" xfId="10" applyNumberFormat="1" applyFont="1" applyFill="1" applyBorder="1"/>
    <xf numFmtId="185" fontId="16" fillId="0" borderId="24" xfId="10" applyNumberFormat="1" applyFont="1" applyFill="1" applyBorder="1"/>
    <xf numFmtId="37" fontId="4" fillId="0" borderId="26" xfId="9" applyNumberFormat="1" applyFont="1" applyFill="1" applyBorder="1" applyAlignment="1" applyProtection="1">
      <alignment horizontal="distributed"/>
    </xf>
    <xf numFmtId="185" fontId="16" fillId="0" borderId="26" xfId="10" applyNumberFormat="1" applyFont="1" applyFill="1" applyBorder="1"/>
    <xf numFmtId="185" fontId="16" fillId="0" borderId="27" xfId="10" applyNumberFormat="1" applyFont="1" applyFill="1" applyBorder="1"/>
    <xf numFmtId="185" fontId="16" fillId="0" borderId="28" xfId="10" applyNumberFormat="1" applyFont="1" applyFill="1" applyBorder="1"/>
    <xf numFmtId="185" fontId="16" fillId="0" borderId="29" xfId="10" applyNumberFormat="1" applyFont="1" applyFill="1" applyBorder="1"/>
    <xf numFmtId="185" fontId="16" fillId="0" borderId="46" xfId="10" applyNumberFormat="1" applyFont="1" applyFill="1" applyBorder="1"/>
    <xf numFmtId="185" fontId="16" fillId="0" borderId="28" xfId="9" applyNumberFormat="1" applyFont="1" applyFill="1" applyBorder="1" applyAlignment="1">
      <alignment horizontal="right"/>
    </xf>
    <xf numFmtId="185" fontId="16" fillId="0" borderId="53" xfId="9" applyNumberFormat="1" applyFont="1" applyFill="1" applyBorder="1" applyAlignment="1">
      <alignment horizontal="right"/>
    </xf>
    <xf numFmtId="185" fontId="16" fillId="0" borderId="54" xfId="9" applyNumberFormat="1" applyFont="1" applyFill="1" applyBorder="1" applyAlignment="1">
      <alignment horizontal="right"/>
    </xf>
    <xf numFmtId="185" fontId="16" fillId="0" borderId="29" xfId="9" applyNumberFormat="1" applyFont="1" applyFill="1" applyBorder="1" applyAlignment="1">
      <alignment horizontal="right"/>
    </xf>
    <xf numFmtId="37" fontId="4" fillId="0" borderId="45" xfId="9" applyNumberFormat="1" applyFont="1" applyFill="1" applyBorder="1" applyAlignment="1">
      <alignment horizontal="centerContinuous"/>
    </xf>
    <xf numFmtId="185" fontId="16" fillId="0" borderId="26" xfId="10" applyNumberFormat="1" applyFont="1" applyFill="1" applyBorder="1" applyAlignment="1">
      <alignment horizontal="centerContinuous"/>
    </xf>
    <xf numFmtId="185" fontId="16" fillId="0" borderId="45" xfId="10" applyNumberFormat="1" applyFont="1" applyFill="1" applyBorder="1"/>
    <xf numFmtId="37" fontId="4" fillId="0" borderId="19" xfId="9" applyNumberFormat="1" applyFont="1" applyFill="1" applyBorder="1" applyAlignment="1" applyProtection="1">
      <alignment horizontal="distributed"/>
    </xf>
    <xf numFmtId="185" fontId="16" fillId="0" borderId="20" xfId="10" applyNumberFormat="1" applyFont="1" applyFill="1" applyBorder="1" applyAlignment="1">
      <alignment horizontal="right"/>
    </xf>
    <xf numFmtId="185" fontId="16" fillId="0" borderId="21" xfId="10" applyNumberFormat="1" applyFont="1" applyFill="1" applyBorder="1" applyAlignment="1">
      <alignment horizontal="right"/>
    </xf>
    <xf numFmtId="185" fontId="16" fillId="0" borderId="22" xfId="10" applyNumberFormat="1" applyFont="1" applyFill="1" applyBorder="1" applyAlignment="1">
      <alignment horizontal="right"/>
    </xf>
    <xf numFmtId="185" fontId="16" fillId="0" borderId="30" xfId="10" applyNumberFormat="1" applyFont="1" applyFill="1" applyBorder="1" applyAlignment="1">
      <alignment horizontal="right"/>
    </xf>
    <xf numFmtId="185" fontId="16" fillId="0" borderId="9" xfId="10" applyNumberFormat="1" applyFont="1" applyFill="1" applyBorder="1" applyAlignment="1">
      <alignment horizontal="right"/>
    </xf>
    <xf numFmtId="37" fontId="4" fillId="0" borderId="12" xfId="9" applyNumberFormat="1" applyFont="1" applyFill="1" applyBorder="1" applyAlignment="1">
      <alignment horizontal="center"/>
    </xf>
    <xf numFmtId="37" fontId="4" fillId="0" borderId="23" xfId="9" applyNumberFormat="1" applyFont="1" applyFill="1" applyBorder="1" applyAlignment="1" applyProtection="1">
      <alignment horizontal="distributed"/>
    </xf>
    <xf numFmtId="185" fontId="16" fillId="0" borderId="23" xfId="10" applyNumberFormat="1" applyFont="1" applyFill="1" applyBorder="1" applyAlignment="1">
      <alignment horizontal="right"/>
    </xf>
    <xf numFmtId="185" fontId="16" fillId="0" borderId="31" xfId="10" applyNumberFormat="1" applyFont="1" applyFill="1" applyBorder="1" applyAlignment="1">
      <alignment horizontal="right"/>
    </xf>
    <xf numFmtId="185" fontId="16" fillId="0" borderId="32" xfId="10" applyNumberFormat="1" applyFont="1" applyFill="1" applyBorder="1" applyAlignment="1">
      <alignment horizontal="right"/>
    </xf>
    <xf numFmtId="185" fontId="16" fillId="0" borderId="33" xfId="10" applyNumberFormat="1" applyFont="1" applyFill="1" applyBorder="1" applyAlignment="1">
      <alignment horizontal="right"/>
    </xf>
    <xf numFmtId="185" fontId="16" fillId="0" borderId="34" xfId="10" applyNumberFormat="1" applyFont="1" applyFill="1" applyBorder="1" applyAlignment="1">
      <alignment horizontal="right"/>
    </xf>
    <xf numFmtId="185" fontId="16" fillId="0" borderId="32" xfId="9" applyNumberFormat="1" applyFont="1" applyFill="1" applyBorder="1" applyAlignment="1">
      <alignment horizontal="right"/>
    </xf>
    <xf numFmtId="185" fontId="16" fillId="0" borderId="47" xfId="9" applyNumberFormat="1" applyFont="1" applyFill="1" applyBorder="1" applyAlignment="1">
      <alignment horizontal="right"/>
    </xf>
    <xf numFmtId="185" fontId="16" fillId="0" borderId="55" xfId="9" applyNumberFormat="1" applyFont="1" applyFill="1" applyBorder="1" applyAlignment="1">
      <alignment horizontal="right"/>
    </xf>
    <xf numFmtId="185" fontId="16" fillId="0" borderId="33" xfId="9" applyNumberFormat="1" applyFont="1" applyFill="1" applyBorder="1" applyAlignment="1">
      <alignment horizontal="right"/>
    </xf>
    <xf numFmtId="37" fontId="4" fillId="0" borderId="42" xfId="9" applyNumberFormat="1" applyFont="1" applyFill="1" applyBorder="1" applyAlignment="1">
      <alignment horizontal="centerContinuous"/>
    </xf>
    <xf numFmtId="185" fontId="16" fillId="0" borderId="23" xfId="10" applyNumberFormat="1" applyFont="1" applyFill="1" applyBorder="1" applyAlignment="1">
      <alignment horizontal="centerContinuous"/>
    </xf>
    <xf numFmtId="185" fontId="16" fillId="0" borderId="42" xfId="10" applyNumberFormat="1" applyFont="1" applyFill="1" applyBorder="1" applyAlignment="1">
      <alignment horizontal="right"/>
    </xf>
    <xf numFmtId="0" fontId="25" fillId="0" borderId="0" xfId="9" applyFont="1" applyFill="1" applyAlignment="1"/>
    <xf numFmtId="37" fontId="16" fillId="0" borderId="0" xfId="9" applyNumberFormat="1" applyFont="1" applyFill="1" applyAlignment="1">
      <alignment vertical="center"/>
    </xf>
    <xf numFmtId="37" fontId="24" fillId="0" borderId="0" xfId="9" applyNumberFormat="1" applyFont="1" applyFill="1" applyAlignment="1">
      <alignment vertical="center"/>
    </xf>
    <xf numFmtId="37" fontId="23" fillId="0" borderId="0" xfId="9" applyNumberFormat="1" applyFont="1" applyFill="1" applyAlignment="1">
      <alignment horizontal="centerContinuous"/>
    </xf>
    <xf numFmtId="37" fontId="23" fillId="0" borderId="1" xfId="9" applyNumberFormat="1" applyFont="1" applyFill="1" applyBorder="1" applyAlignment="1">
      <alignment horizontal="centerContinuous"/>
    </xf>
    <xf numFmtId="37" fontId="23" fillId="0" borderId="1" xfId="9" applyNumberFormat="1" applyFont="1" applyFill="1" applyBorder="1" applyAlignment="1">
      <alignment horizontal="left"/>
    </xf>
    <xf numFmtId="37" fontId="4" fillId="0" borderId="5" xfId="9" applyNumberFormat="1" applyFont="1" applyFill="1" applyBorder="1" applyAlignment="1">
      <alignment horizontal="distributed"/>
    </xf>
    <xf numFmtId="0" fontId="1" fillId="0" borderId="7" xfId="9" applyFill="1" applyBorder="1"/>
    <xf numFmtId="37" fontId="4" fillId="0" borderId="0" xfId="9" applyNumberFormat="1" applyFont="1" applyFill="1" applyBorder="1" applyAlignment="1">
      <alignment horizontal="distributed"/>
    </xf>
    <xf numFmtId="37" fontId="4" fillId="0" borderId="35" xfId="9" applyNumberFormat="1" applyFont="1" applyFill="1" applyBorder="1" applyAlignment="1">
      <alignment horizontal="center"/>
    </xf>
    <xf numFmtId="37" fontId="4" fillId="0" borderId="36" xfId="9" applyNumberFormat="1" applyFont="1" applyFill="1" applyBorder="1" applyAlignment="1">
      <alignment horizontal="center"/>
    </xf>
    <xf numFmtId="37" fontId="4" fillId="0" borderId="37" xfId="9" applyNumberFormat="1" applyFont="1" applyFill="1" applyBorder="1" applyAlignment="1">
      <alignment horizontal="center"/>
    </xf>
    <xf numFmtId="37" fontId="4" fillId="0" borderId="38" xfId="9" applyNumberFormat="1" applyFont="1" applyFill="1" applyBorder="1" applyAlignment="1">
      <alignment horizontal="center"/>
    </xf>
    <xf numFmtId="37" fontId="4" fillId="0" borderId="0" xfId="9" applyNumberFormat="1" applyFont="1" applyFill="1" applyBorder="1" applyAlignment="1">
      <alignment horizontal="center"/>
    </xf>
    <xf numFmtId="37" fontId="4" fillId="0" borderId="39" xfId="9" applyNumberFormat="1" applyFont="1" applyFill="1" applyBorder="1" applyAlignment="1">
      <alignment horizontal="center"/>
    </xf>
    <xf numFmtId="37" fontId="4" fillId="0" borderId="8" xfId="9" applyNumberFormat="1" applyFont="1" applyFill="1" applyBorder="1" applyAlignment="1">
      <alignment horizontal="distributed"/>
    </xf>
    <xf numFmtId="37" fontId="4" fillId="0" borderId="8" xfId="9" applyNumberFormat="1" applyFont="1" applyFill="1" applyBorder="1" applyAlignment="1">
      <alignment horizontal="center"/>
    </xf>
    <xf numFmtId="37" fontId="4" fillId="0" borderId="5" xfId="9" applyNumberFormat="1" applyFont="1" applyFill="1" applyBorder="1" applyAlignment="1">
      <alignment horizontal="centerContinuous" vertical="top"/>
    </xf>
    <xf numFmtId="37" fontId="9" fillId="0" borderId="1" xfId="9" applyNumberFormat="1" applyFont="1" applyFill="1" applyBorder="1" applyAlignment="1">
      <alignment horizontal="centerContinuous"/>
    </xf>
    <xf numFmtId="38" fontId="32" fillId="0" borderId="1" xfId="10" applyFont="1" applyFill="1" applyBorder="1" applyAlignment="1">
      <alignment horizontal="centerContinuous"/>
    </xf>
    <xf numFmtId="186" fontId="32" fillId="0" borderId="61" xfId="10" applyNumberFormat="1" applyFont="1" applyFill="1" applyBorder="1" applyAlignment="1">
      <alignment horizontal="right"/>
    </xf>
    <xf numFmtId="186" fontId="32" fillId="0" borderId="61" xfId="9" applyNumberFormat="1" applyFont="1" applyFill="1" applyBorder="1" applyAlignment="1">
      <alignment horizontal="right"/>
    </xf>
    <xf numFmtId="186" fontId="32" fillId="0" borderId="64" xfId="9" applyNumberFormat="1" applyFont="1" applyFill="1" applyBorder="1" applyAlignment="1">
      <alignment horizontal="right"/>
    </xf>
    <xf numFmtId="185" fontId="32" fillId="0" borderId="63" xfId="10" applyNumberFormat="1" applyFont="1" applyFill="1" applyBorder="1" applyAlignment="1">
      <alignment horizontal="right"/>
    </xf>
    <xf numFmtId="37" fontId="9" fillId="0" borderId="7" xfId="9" applyNumberFormat="1" applyFont="1" applyFill="1" applyBorder="1" applyAlignment="1">
      <alignment horizontal="center"/>
    </xf>
    <xf numFmtId="38" fontId="16" fillId="0" borderId="1" xfId="10" applyFont="1" applyFill="1" applyBorder="1" applyAlignment="1">
      <alignment horizontal="centerContinuous"/>
    </xf>
    <xf numFmtId="186" fontId="16" fillId="0" borderId="15" xfId="10" applyNumberFormat="1" applyFont="1" applyFill="1" applyBorder="1" applyAlignment="1">
      <alignment horizontal="right"/>
    </xf>
    <xf numFmtId="186" fontId="16" fillId="0" borderId="15" xfId="9" applyNumberFormat="1" applyFont="1" applyFill="1" applyBorder="1" applyAlignment="1">
      <alignment horizontal="right"/>
    </xf>
    <xf numFmtId="186" fontId="16" fillId="0" borderId="49" xfId="9" applyNumberFormat="1" applyFont="1" applyFill="1" applyBorder="1" applyAlignment="1">
      <alignment horizontal="right"/>
    </xf>
    <xf numFmtId="185" fontId="16" fillId="0" borderId="44" xfId="10" applyNumberFormat="1" applyFont="1" applyFill="1" applyBorder="1" applyAlignment="1">
      <alignment horizontal="right"/>
    </xf>
    <xf numFmtId="38" fontId="16" fillId="0" borderId="30" xfId="10" applyFont="1" applyFill="1" applyBorder="1" applyAlignment="1">
      <alignment horizontal="centerContinuous"/>
    </xf>
    <xf numFmtId="186" fontId="16" fillId="0" borderId="21" xfId="10" applyNumberFormat="1" applyFont="1" applyFill="1" applyBorder="1" applyAlignment="1">
      <alignment horizontal="right"/>
    </xf>
    <xf numFmtId="186" fontId="16" fillId="0" borderId="69" xfId="10" applyNumberFormat="1" applyFont="1" applyFill="1" applyBorder="1" applyAlignment="1">
      <alignment horizontal="right"/>
    </xf>
    <xf numFmtId="186" fontId="16" fillId="0" borderId="21" xfId="9" applyNumberFormat="1" applyFont="1" applyFill="1" applyBorder="1" applyAlignment="1">
      <alignment horizontal="right"/>
    </xf>
    <xf numFmtId="186" fontId="16" fillId="0" borderId="51" xfId="9" applyNumberFormat="1" applyFont="1" applyFill="1" applyBorder="1" applyAlignment="1">
      <alignment horizontal="right"/>
    </xf>
    <xf numFmtId="185" fontId="16" fillId="0" borderId="50" xfId="10" applyNumberFormat="1" applyFont="1" applyFill="1" applyBorder="1" applyAlignment="1">
      <alignment horizontal="right"/>
    </xf>
    <xf numFmtId="186" fontId="16" fillId="0" borderId="21" xfId="10" applyNumberFormat="1" applyFont="1" applyFill="1" applyBorder="1"/>
    <xf numFmtId="38" fontId="16" fillId="0" borderId="34" xfId="10" applyFont="1" applyFill="1" applyBorder="1" applyAlignment="1">
      <alignment horizontal="centerContinuous"/>
    </xf>
    <xf numFmtId="186" fontId="16" fillId="0" borderId="32" xfId="10" applyNumberFormat="1" applyFont="1" applyFill="1" applyBorder="1" applyAlignment="1">
      <alignment horizontal="right"/>
    </xf>
    <xf numFmtId="185" fontId="16" fillId="0" borderId="43" xfId="10" applyNumberFormat="1" applyFont="1" applyFill="1" applyBorder="1" applyAlignment="1">
      <alignment horizontal="right"/>
    </xf>
    <xf numFmtId="186" fontId="16" fillId="0" borderId="68" xfId="10" applyNumberFormat="1" applyFont="1" applyFill="1" applyBorder="1"/>
    <xf numFmtId="37" fontId="4" fillId="0" borderId="17" xfId="9" applyNumberFormat="1" applyFont="1" applyFill="1" applyBorder="1" applyAlignment="1">
      <alignment horizontal="centerContinuous"/>
    </xf>
    <xf numFmtId="38" fontId="16" fillId="0" borderId="17" xfId="10" applyFont="1" applyFill="1" applyBorder="1" applyAlignment="1">
      <alignment horizontal="centerContinuous"/>
    </xf>
    <xf numFmtId="186" fontId="16" fillId="0" borderId="15" xfId="10" applyNumberFormat="1" applyFont="1" applyFill="1" applyBorder="1"/>
    <xf numFmtId="37" fontId="4" fillId="0" borderId="45" xfId="9" applyNumberFormat="1" applyFont="1" applyFill="1" applyBorder="1" applyAlignment="1" applyProtection="1">
      <alignment horizontal="centerContinuous"/>
    </xf>
    <xf numFmtId="38" fontId="16" fillId="0" borderId="46" xfId="10" applyFont="1" applyFill="1" applyBorder="1" applyAlignment="1">
      <alignment horizontal="centerContinuous"/>
    </xf>
    <xf numFmtId="186" fontId="16" fillId="0" borderId="28" xfId="10" applyNumberFormat="1" applyFont="1" applyFill="1" applyBorder="1" applyAlignment="1">
      <alignment horizontal="right"/>
    </xf>
    <xf numFmtId="185" fontId="16" fillId="0" borderId="46" xfId="10" applyNumberFormat="1" applyFont="1" applyFill="1" applyBorder="1" applyAlignment="1">
      <alignment horizontal="right"/>
    </xf>
    <xf numFmtId="186" fontId="16" fillId="0" borderId="28" xfId="10" applyNumberFormat="1" applyFont="1" applyFill="1" applyBorder="1"/>
    <xf numFmtId="186" fontId="16" fillId="0" borderId="28" xfId="9" applyNumberFormat="1" applyFont="1" applyFill="1" applyBorder="1" applyAlignment="1">
      <alignment horizontal="right"/>
    </xf>
    <xf numFmtId="186" fontId="16" fillId="0" borderId="54" xfId="9" applyNumberFormat="1" applyFont="1" applyFill="1" applyBorder="1" applyAlignment="1">
      <alignment horizontal="right"/>
    </xf>
    <xf numFmtId="185" fontId="16" fillId="0" borderId="53" xfId="10" applyNumberFormat="1" applyFont="1" applyFill="1" applyBorder="1" applyAlignment="1">
      <alignment horizontal="right"/>
    </xf>
    <xf numFmtId="37" fontId="4" fillId="0" borderId="9" xfId="9" applyNumberFormat="1" applyFont="1" applyFill="1" applyBorder="1" applyAlignment="1" applyProtection="1">
      <alignment horizontal="centerContinuous"/>
    </xf>
    <xf numFmtId="37" fontId="4" fillId="0" borderId="10" xfId="9" applyNumberFormat="1" applyFont="1" applyFill="1" applyBorder="1" applyAlignment="1">
      <alignment horizontal="center"/>
    </xf>
    <xf numFmtId="37" fontId="4" fillId="0" borderId="42" xfId="9" applyNumberFormat="1" applyFont="1" applyFill="1" applyBorder="1" applyAlignment="1" applyProtection="1">
      <alignment horizontal="centerContinuous"/>
    </xf>
    <xf numFmtId="186" fontId="16" fillId="0" borderId="32" xfId="9" applyNumberFormat="1" applyFont="1" applyFill="1" applyBorder="1" applyAlignment="1">
      <alignment horizontal="right"/>
    </xf>
    <xf numFmtId="186" fontId="16" fillId="0" borderId="55" xfId="9" applyNumberFormat="1" applyFont="1" applyFill="1" applyBorder="1" applyAlignment="1">
      <alignment horizontal="right"/>
    </xf>
    <xf numFmtId="185" fontId="16" fillId="0" borderId="47" xfId="10" applyNumberFormat="1" applyFont="1" applyFill="1" applyBorder="1" applyAlignment="1">
      <alignment horizontal="right"/>
    </xf>
    <xf numFmtId="37" fontId="16" fillId="0" borderId="0" xfId="9" applyNumberFormat="1" applyFont="1" applyFill="1" applyAlignment="1">
      <alignment horizontal="center"/>
    </xf>
    <xf numFmtId="37" fontId="16" fillId="0" borderId="0" xfId="9" applyNumberFormat="1" applyFont="1" applyFill="1" applyAlignment="1"/>
    <xf numFmtId="0" fontId="17" fillId="0" borderId="0" xfId="9" applyFont="1" applyFill="1"/>
    <xf numFmtId="37" fontId="16" fillId="0" borderId="0" xfId="9" applyNumberFormat="1" applyFont="1" applyFill="1" applyAlignment="1">
      <alignment horizontal="left"/>
    </xf>
    <xf numFmtId="37" fontId="26" fillId="0" borderId="0" xfId="9" applyNumberFormat="1" applyFont="1" applyFill="1" applyAlignment="1"/>
    <xf numFmtId="37" fontId="4" fillId="0" borderId="0" xfId="9" applyNumberFormat="1" applyFont="1" applyFill="1" applyAlignment="1">
      <alignment horizontal="left"/>
    </xf>
    <xf numFmtId="185" fontId="16" fillId="0" borderId="81" xfId="10" applyNumberFormat="1" applyFont="1" applyFill="1" applyBorder="1" applyAlignment="1">
      <alignment horizontal="right"/>
    </xf>
    <xf numFmtId="185" fontId="16" fillId="0" borderId="73" xfId="10" applyNumberFormat="1" applyFont="1" applyFill="1" applyBorder="1" applyAlignment="1">
      <alignment horizontal="right"/>
    </xf>
    <xf numFmtId="185" fontId="16" fillId="0" borderId="80" xfId="10" applyNumberFormat="1" applyFont="1" applyFill="1" applyBorder="1" applyAlignment="1">
      <alignment horizontal="right"/>
    </xf>
    <xf numFmtId="185" fontId="16" fillId="0" borderId="68" xfId="10" applyNumberFormat="1" applyFont="1" applyFill="1" applyBorder="1" applyAlignment="1">
      <alignment horizontal="right"/>
    </xf>
    <xf numFmtId="185" fontId="16" fillId="0" borderId="72" xfId="10" applyNumberFormat="1" applyFont="1" applyFill="1" applyBorder="1" applyAlignment="1">
      <alignment horizontal="right"/>
    </xf>
    <xf numFmtId="0" fontId="4" fillId="0" borderId="38" xfId="0" applyFont="1" applyFill="1" applyBorder="1" applyAlignment="1">
      <alignment horizontal="distributed" vertical="center" justifyLastLine="1"/>
    </xf>
    <xf numFmtId="0" fontId="4" fillId="0" borderId="67" xfId="0" applyFont="1" applyFill="1" applyBorder="1" applyAlignment="1">
      <alignment horizontal="center" vertical="center"/>
    </xf>
    <xf numFmtId="179" fontId="4" fillId="0" borderId="0" xfId="2" applyNumberFormat="1" applyFont="1" applyFill="1" applyBorder="1" applyAlignment="1">
      <alignment vertical="center"/>
    </xf>
    <xf numFmtId="0" fontId="11" fillId="0" borderId="36" xfId="0" applyFont="1" applyFill="1" applyBorder="1" applyAlignment="1">
      <alignment horizontal="center" vertical="center"/>
    </xf>
    <xf numFmtId="0" fontId="11" fillId="0" borderId="38" xfId="0" applyFont="1" applyFill="1" applyBorder="1" applyAlignment="1">
      <alignment horizontal="distributed" vertical="center" justifyLastLine="1"/>
    </xf>
    <xf numFmtId="0" fontId="4" fillId="0" borderId="38" xfId="0" applyFont="1" applyFill="1" applyBorder="1" applyAlignment="1">
      <alignment horizontal="distributed" vertical="center" justifyLastLine="1"/>
    </xf>
    <xf numFmtId="0" fontId="4" fillId="0" borderId="67" xfId="0" applyFont="1" applyFill="1" applyBorder="1" applyAlignment="1">
      <alignment horizontal="center" vertical="center"/>
    </xf>
    <xf numFmtId="0" fontId="21" fillId="0" borderId="0" xfId="6" applyFont="1" applyFill="1" applyAlignment="1">
      <alignment horizontal="distributed" vertical="center"/>
    </xf>
    <xf numFmtId="0" fontId="21" fillId="0" borderId="0" xfId="6" applyFont="1" applyFill="1" applyAlignment="1">
      <alignment horizontal="center" vertical="center"/>
    </xf>
    <xf numFmtId="0" fontId="20" fillId="0" borderId="0" xfId="6" applyFont="1" applyFill="1" applyAlignment="1">
      <alignment horizontal="center" vertical="center"/>
    </xf>
    <xf numFmtId="0" fontId="6" fillId="0" borderId="37" xfId="0" applyFont="1" applyFill="1" applyBorder="1" applyAlignment="1">
      <alignment horizontal="center" vertical="center"/>
    </xf>
    <xf numFmtId="0" fontId="6" fillId="0" borderId="69" xfId="0" applyFont="1" applyFill="1" applyBorder="1" applyAlignment="1">
      <alignment horizontal="center" vertical="center"/>
    </xf>
    <xf numFmtId="0" fontId="6" fillId="0" borderId="68" xfId="0" applyFont="1" applyFill="1" applyBorder="1" applyAlignment="1">
      <alignment horizontal="distributed" vertical="center" justifyLastLine="1"/>
    </xf>
    <xf numFmtId="0" fontId="6" fillId="0" borderId="69" xfId="0" applyFont="1" applyFill="1" applyBorder="1" applyAlignment="1">
      <alignment horizontal="distributed" vertical="center" justifyLastLine="1"/>
    </xf>
    <xf numFmtId="0" fontId="6" fillId="0" borderId="66" xfId="0" applyFont="1" applyFill="1" applyBorder="1" applyAlignment="1">
      <alignment horizontal="center" vertical="center"/>
    </xf>
    <xf numFmtId="0" fontId="6" fillId="0" borderId="37" xfId="0" applyFont="1" applyFill="1" applyBorder="1" applyAlignment="1">
      <alignment horizontal="center" vertical="center" wrapText="1"/>
    </xf>
    <xf numFmtId="0" fontId="6" fillId="0" borderId="69" xfId="0" applyFont="1" applyFill="1" applyBorder="1" applyAlignment="1">
      <alignment horizontal="center" vertical="center" wrapText="1"/>
    </xf>
    <xf numFmtId="0" fontId="6" fillId="0" borderId="68" xfId="0" applyFont="1" applyFill="1" applyBorder="1" applyAlignment="1">
      <alignment horizontal="center" vertical="center" wrapText="1"/>
    </xf>
    <xf numFmtId="0" fontId="4" fillId="0" borderId="68" xfId="0" applyFont="1" applyFill="1" applyBorder="1" applyAlignment="1">
      <alignment horizontal="distributed" vertical="center"/>
    </xf>
    <xf numFmtId="0" fontId="0" fillId="0" borderId="37" xfId="0" applyBorder="1" applyAlignment="1">
      <alignment horizontal="distributed" vertical="center"/>
    </xf>
    <xf numFmtId="0" fontId="0" fillId="0" borderId="69" xfId="0" applyBorder="1" applyAlignment="1">
      <alignment horizontal="distributed" vertical="center"/>
    </xf>
    <xf numFmtId="0" fontId="4" fillId="0" borderId="68" xfId="0" applyFont="1" applyFill="1" applyBorder="1" applyAlignment="1">
      <alignment horizontal="center" vertical="center" shrinkToFit="1"/>
    </xf>
    <xf numFmtId="0" fontId="0" fillId="0" borderId="37" xfId="0" applyBorder="1" applyAlignment="1">
      <alignment vertical="center"/>
    </xf>
    <xf numFmtId="0" fontId="0" fillId="0" borderId="69" xfId="0" applyBorder="1" applyAlignment="1">
      <alignment vertical="center"/>
    </xf>
    <xf numFmtId="0" fontId="11" fillId="0" borderId="50" xfId="0" applyFont="1" applyFill="1" applyBorder="1" applyAlignment="1">
      <alignment horizontal="distributed" vertical="center" justifyLastLine="1"/>
    </xf>
    <xf numFmtId="0" fontId="11" fillId="0" borderId="30" xfId="0" applyFont="1" applyFill="1" applyBorder="1" applyAlignment="1">
      <alignment horizontal="distributed" vertical="center" justifyLastLine="1"/>
    </xf>
    <xf numFmtId="0" fontId="11" fillId="0" borderId="51" xfId="0" applyFont="1" applyFill="1" applyBorder="1" applyAlignment="1">
      <alignment horizontal="distributed" vertical="center" justifyLastLine="1"/>
    </xf>
    <xf numFmtId="0" fontId="4" fillId="0" borderId="69" xfId="0" applyFont="1" applyFill="1" applyBorder="1" applyAlignment="1">
      <alignment horizontal="distributed" vertical="center"/>
    </xf>
    <xf numFmtId="0" fontId="0" fillId="0" borderId="37" xfId="0" applyBorder="1" applyAlignment="1">
      <alignment horizontal="distributed"/>
    </xf>
    <xf numFmtId="0" fontId="0" fillId="0" borderId="69" xfId="0" applyBorder="1" applyAlignment="1">
      <alignment horizontal="distributed"/>
    </xf>
    <xf numFmtId="0" fontId="12" fillId="0" borderId="30" xfId="0" applyFont="1" applyFill="1" applyBorder="1" applyAlignment="1">
      <alignment horizontal="distributed" vertical="center" justifyLastLine="1"/>
    </xf>
    <xf numFmtId="0" fontId="12" fillId="0" borderId="51" xfId="0" applyFont="1" applyFill="1" applyBorder="1" applyAlignment="1">
      <alignment horizontal="distributed" vertical="center" justifyLastLine="1"/>
    </xf>
    <xf numFmtId="0" fontId="11" fillId="0" borderId="50" xfId="0" applyFont="1" applyFill="1" applyBorder="1" applyAlignment="1">
      <alignment horizontal="center" vertical="center"/>
    </xf>
    <xf numFmtId="0" fontId="11" fillId="0" borderId="30" xfId="0" applyFont="1" applyFill="1" applyBorder="1" applyAlignment="1">
      <alignment horizontal="center" vertical="center"/>
    </xf>
    <xf numFmtId="0" fontId="11" fillId="0" borderId="51" xfId="0" applyFont="1" applyFill="1" applyBorder="1" applyAlignment="1">
      <alignment horizontal="center" vertical="center"/>
    </xf>
    <xf numFmtId="0" fontId="4" fillId="0" borderId="21" xfId="0" applyFont="1" applyFill="1" applyBorder="1" applyAlignment="1">
      <alignment horizontal="distributed" vertical="center" justifyLastLine="1"/>
    </xf>
    <xf numFmtId="0" fontId="4" fillId="0" borderId="50" xfId="0" applyFont="1" applyFill="1" applyBorder="1" applyAlignment="1">
      <alignment horizontal="distributed" vertical="center" justifyLastLine="1"/>
    </xf>
    <xf numFmtId="0" fontId="4" fillId="0" borderId="51" xfId="0" applyFont="1" applyFill="1" applyBorder="1" applyAlignment="1">
      <alignment horizontal="distributed" vertical="center" justifyLastLine="1"/>
    </xf>
    <xf numFmtId="0" fontId="11" fillId="0" borderId="21" xfId="0" applyFont="1" applyFill="1" applyBorder="1" applyAlignment="1">
      <alignment horizontal="distributed" vertical="center" justifyLastLine="1"/>
    </xf>
    <xf numFmtId="0" fontId="4" fillId="0" borderId="69" xfId="0" applyFont="1" applyFill="1" applyBorder="1" applyAlignment="1">
      <alignment horizontal="distributed" vertical="center" justifyLastLine="1"/>
    </xf>
    <xf numFmtId="0" fontId="11" fillId="0" borderId="66" xfId="0" applyFont="1" applyFill="1" applyBorder="1" applyAlignment="1">
      <alignment horizontal="center" vertical="center"/>
    </xf>
    <xf numFmtId="0" fontId="11" fillId="0" borderId="67" xfId="0" applyFont="1" applyFill="1" applyBorder="1" applyAlignment="1">
      <alignment horizontal="center" vertical="center"/>
    </xf>
    <xf numFmtId="0" fontId="11" fillId="0" borderId="38" xfId="0" applyFont="1" applyFill="1" applyBorder="1" applyAlignment="1">
      <alignment horizontal="center" vertical="center"/>
    </xf>
    <xf numFmtId="0" fontId="11" fillId="0" borderId="36" xfId="0" applyFont="1" applyFill="1" applyBorder="1" applyAlignment="1">
      <alignment horizontal="center" vertical="center"/>
    </xf>
    <xf numFmtId="0" fontId="11" fillId="0" borderId="65" xfId="0" applyFont="1" applyFill="1" applyBorder="1" applyAlignment="1">
      <alignment horizontal="center" vertical="center"/>
    </xf>
    <xf numFmtId="0" fontId="11" fillId="0" borderId="70" xfId="0" applyFont="1" applyFill="1" applyBorder="1" applyAlignment="1">
      <alignment horizontal="center" vertical="center"/>
    </xf>
    <xf numFmtId="0" fontId="11" fillId="0" borderId="66" xfId="0" applyFont="1" applyFill="1" applyBorder="1" applyAlignment="1">
      <alignment horizontal="distributed" vertical="center" justifyLastLine="1"/>
    </xf>
    <xf numFmtId="0" fontId="11" fillId="0" borderId="67" xfId="0" applyFont="1" applyFill="1" applyBorder="1" applyAlignment="1">
      <alignment horizontal="distributed" vertical="center" justifyLastLine="1"/>
    </xf>
    <xf numFmtId="0" fontId="11" fillId="0" borderId="65" xfId="0" applyFont="1" applyFill="1" applyBorder="1" applyAlignment="1">
      <alignment horizontal="distributed" vertical="center" justifyLastLine="1"/>
    </xf>
    <xf numFmtId="0" fontId="11" fillId="0" borderId="70" xfId="0" applyFont="1" applyFill="1" applyBorder="1" applyAlignment="1">
      <alignment horizontal="distributed" vertical="center" justifyLastLine="1"/>
    </xf>
    <xf numFmtId="0" fontId="4" fillId="0" borderId="37" xfId="0" applyFont="1" applyFill="1" applyBorder="1" applyAlignment="1">
      <alignment horizontal="distributed" vertical="center"/>
    </xf>
    <xf numFmtId="0" fontId="12" fillId="0" borderId="30" xfId="0" applyFont="1" applyFill="1" applyBorder="1"/>
    <xf numFmtId="0" fontId="12" fillId="0" borderId="51" xfId="0" applyFont="1" applyFill="1" applyBorder="1"/>
    <xf numFmtId="0" fontId="11" fillId="0" borderId="50" xfId="0" applyFont="1" applyFill="1" applyBorder="1" applyAlignment="1">
      <alignment horizontal="center" vertical="center" justifyLastLine="1"/>
    </xf>
    <xf numFmtId="0" fontId="11" fillId="0" borderId="51" xfId="0" applyFont="1" applyFill="1" applyBorder="1" applyAlignment="1">
      <alignment horizontal="center" vertical="center" justifyLastLine="1"/>
    </xf>
    <xf numFmtId="0" fontId="4" fillId="0" borderId="68" xfId="0" applyFont="1" applyFill="1" applyBorder="1" applyAlignment="1">
      <alignment horizontal="center" vertical="center" justifyLastLine="1"/>
    </xf>
    <xf numFmtId="0" fontId="4" fillId="0" borderId="37" xfId="0" applyFont="1" applyFill="1" applyBorder="1" applyAlignment="1">
      <alignment horizontal="center" vertical="center" justifyLastLine="1"/>
    </xf>
    <xf numFmtId="0" fontId="4" fillId="0" borderId="65" xfId="0" applyFont="1" applyFill="1" applyBorder="1" applyAlignment="1">
      <alignment horizontal="center" vertical="center" justifyLastLine="1"/>
    </xf>
    <xf numFmtId="0" fontId="4" fillId="0" borderId="68" xfId="0" applyFont="1" applyFill="1" applyBorder="1" applyAlignment="1">
      <alignment horizontal="center" vertical="center"/>
    </xf>
    <xf numFmtId="0" fontId="4" fillId="0" borderId="69" xfId="0" applyFont="1" applyFill="1" applyBorder="1" applyAlignment="1">
      <alignment horizontal="center" vertical="center"/>
    </xf>
    <xf numFmtId="0" fontId="4" fillId="0" borderId="37" xfId="0" applyFont="1" applyFill="1" applyBorder="1" applyAlignment="1">
      <alignment horizontal="center" vertical="center"/>
    </xf>
    <xf numFmtId="0" fontId="3" fillId="0" borderId="0" xfId="0" applyFont="1" applyFill="1" applyAlignment="1">
      <alignment horizontal="center" vertical="center"/>
    </xf>
    <xf numFmtId="0" fontId="4" fillId="0" borderId="50" xfId="0" applyFont="1" applyFill="1" applyBorder="1" applyAlignment="1">
      <alignment horizontal="center" vertical="center" justifyLastLine="1"/>
    </xf>
    <xf numFmtId="0" fontId="4" fillId="0" borderId="30" xfId="0" applyFont="1" applyFill="1" applyBorder="1" applyAlignment="1">
      <alignment horizontal="center" vertical="center" justifyLastLine="1"/>
    </xf>
    <xf numFmtId="0" fontId="4" fillId="0" borderId="51" xfId="0" applyFont="1" applyFill="1" applyBorder="1" applyAlignment="1">
      <alignment horizontal="center" vertical="center" justifyLastLine="1"/>
    </xf>
    <xf numFmtId="0" fontId="4" fillId="0" borderId="66" xfId="0" applyFont="1" applyFill="1" applyBorder="1" applyAlignment="1">
      <alignment horizontal="distributed" vertical="center" justifyLastLine="1"/>
    </xf>
    <xf numFmtId="0" fontId="4" fillId="0" borderId="67" xfId="0" applyFont="1" applyFill="1" applyBorder="1" applyAlignment="1">
      <alignment horizontal="distributed" vertical="center" justifyLastLine="1"/>
    </xf>
    <xf numFmtId="0" fontId="4" fillId="0" borderId="65" xfId="0" applyFont="1" applyFill="1" applyBorder="1" applyAlignment="1">
      <alignment horizontal="distributed" vertical="center" justifyLastLine="1"/>
    </xf>
    <xf numFmtId="0" fontId="4" fillId="0" borderId="70" xfId="0" applyFont="1" applyFill="1" applyBorder="1" applyAlignment="1">
      <alignment horizontal="distributed" vertical="center" justifyLastLine="1"/>
    </xf>
    <xf numFmtId="0" fontId="4" fillId="0" borderId="30" xfId="0" applyFont="1" applyFill="1" applyBorder="1" applyAlignment="1">
      <alignment horizontal="distributed" vertical="center" justifyLastLine="1"/>
    </xf>
    <xf numFmtId="0" fontId="4" fillId="0" borderId="50" xfId="0" applyFont="1" applyFill="1" applyBorder="1" applyAlignment="1">
      <alignment horizontal="distributed" vertical="center" justifyLastLine="1" shrinkToFit="1"/>
    </xf>
    <xf numFmtId="0" fontId="4" fillId="0" borderId="51" xfId="0" applyFont="1" applyFill="1" applyBorder="1" applyAlignment="1">
      <alignment horizontal="distributed" vertical="center" justifyLastLine="1" shrinkToFit="1"/>
    </xf>
    <xf numFmtId="0" fontId="6" fillId="0" borderId="68" xfId="0" applyFont="1" applyFill="1" applyBorder="1" applyAlignment="1">
      <alignment horizontal="center" vertical="center"/>
    </xf>
    <xf numFmtId="0" fontId="6" fillId="0" borderId="67" xfId="0" applyFont="1" applyFill="1" applyBorder="1" applyAlignment="1">
      <alignment horizontal="center" vertical="center"/>
    </xf>
    <xf numFmtId="0" fontId="6" fillId="0" borderId="65" xfId="0" applyFont="1" applyFill="1" applyBorder="1" applyAlignment="1">
      <alignment horizontal="center" vertical="center"/>
    </xf>
    <xf numFmtId="0" fontId="6" fillId="0" borderId="70" xfId="0" applyFont="1" applyFill="1" applyBorder="1" applyAlignment="1">
      <alignment horizontal="center" vertical="center"/>
    </xf>
    <xf numFmtId="0" fontId="6" fillId="0" borderId="50" xfId="0" applyFont="1" applyFill="1" applyBorder="1" applyAlignment="1">
      <alignment horizontal="distributed" vertical="center" justifyLastLine="1"/>
    </xf>
    <xf numFmtId="0" fontId="6" fillId="0" borderId="30" xfId="0" applyFont="1" applyFill="1" applyBorder="1" applyAlignment="1">
      <alignment horizontal="distributed" vertical="center" justifyLastLine="1"/>
    </xf>
    <xf numFmtId="0" fontId="6" fillId="0" borderId="51" xfId="0" applyFont="1" applyFill="1" applyBorder="1" applyAlignment="1">
      <alignment horizontal="distributed" vertical="center" justifyLastLine="1"/>
    </xf>
    <xf numFmtId="0" fontId="6" fillId="0" borderId="50" xfId="0" applyFont="1" applyFill="1" applyBorder="1" applyAlignment="1">
      <alignment horizontal="center" vertical="center"/>
    </xf>
    <xf numFmtId="0" fontId="6" fillId="0" borderId="51" xfId="0" applyFont="1" applyFill="1" applyBorder="1" applyAlignment="1">
      <alignment horizontal="center" vertical="center"/>
    </xf>
    <xf numFmtId="0" fontId="6" fillId="0" borderId="66" xfId="0" applyFont="1" applyFill="1" applyBorder="1" applyAlignment="1">
      <alignment horizontal="center" vertical="center" wrapText="1" justifyLastLine="1"/>
    </xf>
    <xf numFmtId="0" fontId="6" fillId="0" borderId="43" xfId="0" applyFont="1" applyFill="1" applyBorder="1" applyAlignment="1">
      <alignment horizontal="center" vertical="center" justifyLastLine="1"/>
    </xf>
    <xf numFmtId="0" fontId="6" fillId="0" borderId="65" xfId="0" applyFont="1" applyFill="1" applyBorder="1" applyAlignment="1">
      <alignment horizontal="center" vertical="center" justifyLastLine="1"/>
    </xf>
    <xf numFmtId="0" fontId="6" fillId="0" borderId="41" xfId="0" applyFont="1" applyFill="1" applyBorder="1" applyAlignment="1">
      <alignment horizontal="center" vertical="center" justifyLastLine="1"/>
    </xf>
    <xf numFmtId="0" fontId="6" fillId="0" borderId="66" xfId="0" applyFont="1" applyFill="1" applyBorder="1" applyAlignment="1">
      <alignment horizontal="distributed" vertical="center" justifyLastLine="1"/>
    </xf>
    <xf numFmtId="0" fontId="0" fillId="0" borderId="43" xfId="0" applyFill="1" applyBorder="1" applyAlignment="1">
      <alignment horizontal="distributed" vertical="center" justifyLastLine="1"/>
    </xf>
    <xf numFmtId="0" fontId="0" fillId="0" borderId="67" xfId="0" applyFill="1" applyBorder="1" applyAlignment="1">
      <alignment horizontal="distributed" vertical="center" justifyLastLine="1"/>
    </xf>
    <xf numFmtId="0" fontId="0" fillId="0" borderId="65" xfId="0" applyFill="1" applyBorder="1" applyAlignment="1">
      <alignment horizontal="distributed" vertical="center" justifyLastLine="1"/>
    </xf>
    <xf numFmtId="0" fontId="0" fillId="0" borderId="41" xfId="0" applyFill="1" applyBorder="1" applyAlignment="1">
      <alignment horizontal="distributed" vertical="center" justifyLastLine="1"/>
    </xf>
    <xf numFmtId="0" fontId="0" fillId="0" borderId="70" xfId="0" applyFill="1" applyBorder="1" applyAlignment="1">
      <alignment horizontal="distributed" vertical="center" justifyLastLine="1"/>
    </xf>
    <xf numFmtId="0" fontId="6" fillId="0" borderId="50" xfId="0" applyFont="1" applyFill="1" applyBorder="1" applyAlignment="1">
      <alignment horizontal="distributed" vertical="center" indent="8"/>
    </xf>
    <xf numFmtId="0" fontId="6" fillId="0" borderId="30" xfId="0" applyFont="1" applyFill="1" applyBorder="1" applyAlignment="1">
      <alignment horizontal="distributed" vertical="center" indent="8"/>
    </xf>
    <xf numFmtId="0" fontId="6" fillId="0" borderId="51" xfId="0" applyFont="1" applyFill="1" applyBorder="1" applyAlignment="1">
      <alignment horizontal="distributed" vertical="center" indent="8"/>
    </xf>
    <xf numFmtId="0" fontId="4" fillId="0" borderId="68" xfId="0" applyFont="1" applyFill="1" applyBorder="1" applyAlignment="1">
      <alignment horizontal="distributed" vertical="center" justifyLastLine="1"/>
    </xf>
    <xf numFmtId="0" fontId="4" fillId="0" borderId="37" xfId="0" applyFont="1" applyFill="1" applyBorder="1" applyAlignment="1">
      <alignment horizontal="distributed" vertical="center" justifyLastLine="1"/>
    </xf>
    <xf numFmtId="0" fontId="0" fillId="0" borderId="69" xfId="0" applyFill="1" applyBorder="1" applyAlignment="1">
      <alignment horizontal="center" vertical="center" shrinkToFit="1"/>
    </xf>
    <xf numFmtId="0" fontId="0" fillId="0" borderId="30" xfId="0" applyFill="1" applyBorder="1" applyAlignment="1">
      <alignment horizontal="distributed" vertical="center" justifyLastLine="1"/>
    </xf>
    <xf numFmtId="0" fontId="0" fillId="0" borderId="51" xfId="0" applyFill="1" applyBorder="1" applyAlignment="1">
      <alignment horizontal="distributed" vertical="center" justifyLastLine="1"/>
    </xf>
    <xf numFmtId="0" fontId="0" fillId="0" borderId="69" xfId="0" applyFill="1" applyBorder="1" applyAlignment="1">
      <alignment horizontal="distributed" vertical="center" justifyLastLine="1"/>
    </xf>
    <xf numFmtId="0" fontId="11" fillId="0" borderId="69" xfId="0" applyFont="1" applyFill="1" applyBorder="1" applyAlignment="1">
      <alignment horizontal="distributed" vertical="center" justifyLastLine="1"/>
    </xf>
    <xf numFmtId="0" fontId="4" fillId="0" borderId="68" xfId="0" applyFont="1" applyFill="1" applyBorder="1" applyAlignment="1">
      <alignment horizontal="distributed" vertical="center" wrapText="1" shrinkToFit="1"/>
    </xf>
    <xf numFmtId="0" fontId="11" fillId="0" borderId="68" xfId="0" applyFont="1" applyFill="1" applyBorder="1" applyAlignment="1">
      <alignment horizontal="center" vertical="center"/>
    </xf>
    <xf numFmtId="0" fontId="11" fillId="0" borderId="37" xfId="0" applyFont="1" applyFill="1" applyBorder="1" applyAlignment="1">
      <alignment horizontal="center" vertical="center"/>
    </xf>
    <xf numFmtId="0" fontId="11" fillId="0" borderId="69" xfId="0" applyFont="1" applyFill="1" applyBorder="1" applyAlignment="1">
      <alignment horizontal="center" vertical="center"/>
    </xf>
    <xf numFmtId="0" fontId="11" fillId="0" borderId="38" xfId="0" applyFont="1" applyFill="1" applyBorder="1" applyAlignment="1">
      <alignment horizontal="distributed" vertical="center" justifyLastLine="1"/>
    </xf>
    <xf numFmtId="0" fontId="11" fillId="0" borderId="36" xfId="0" applyFont="1" applyFill="1" applyBorder="1" applyAlignment="1">
      <alignment horizontal="distributed" vertical="center" justifyLastLine="1"/>
    </xf>
    <xf numFmtId="0" fontId="11" fillId="0" borderId="68" xfId="0" applyFont="1" applyFill="1" applyBorder="1" applyAlignment="1">
      <alignment horizontal="distributed" vertical="center"/>
    </xf>
    <xf numFmtId="0" fontId="11" fillId="0" borderId="69" xfId="0" applyFont="1" applyFill="1" applyBorder="1" applyAlignment="1">
      <alignment horizontal="distributed" vertical="center"/>
    </xf>
    <xf numFmtId="0" fontId="11" fillId="0" borderId="37" xfId="0" applyFont="1" applyFill="1" applyBorder="1" applyAlignment="1">
      <alignment horizontal="distributed" vertical="center"/>
    </xf>
    <xf numFmtId="0" fontId="4" fillId="0" borderId="69" xfId="0" applyFont="1" applyFill="1" applyBorder="1" applyAlignment="1">
      <alignment horizontal="center" vertical="center" shrinkToFit="1"/>
    </xf>
    <xf numFmtId="0" fontId="4" fillId="0" borderId="0" xfId="0" applyFont="1" applyFill="1" applyBorder="1" applyAlignment="1">
      <alignment horizontal="distributed" vertical="center" justifyLastLine="1"/>
    </xf>
    <xf numFmtId="0" fontId="4" fillId="0" borderId="68" xfId="0" applyFont="1" applyFill="1" applyBorder="1" applyAlignment="1">
      <alignment horizontal="distributed" vertical="center" wrapText="1" justifyLastLine="1"/>
    </xf>
    <xf numFmtId="0" fontId="4" fillId="0" borderId="69" xfId="0" applyFont="1" applyFill="1" applyBorder="1" applyAlignment="1">
      <alignment horizontal="distributed" vertical="center" wrapText="1" justifyLastLine="1"/>
    </xf>
    <xf numFmtId="0" fontId="0" fillId="0" borderId="69" xfId="0" applyFill="1" applyBorder="1" applyAlignment="1">
      <alignment horizontal="distributed" vertical="center" wrapText="1" justifyLastLine="1"/>
    </xf>
    <xf numFmtId="0" fontId="4" fillId="0" borderId="38" xfId="0" applyFont="1" applyFill="1" applyBorder="1" applyAlignment="1">
      <alignment horizontal="distributed" vertical="center" justifyLastLine="1"/>
    </xf>
    <xf numFmtId="0" fontId="4" fillId="0" borderId="36" xfId="0" applyFont="1" applyFill="1" applyBorder="1" applyAlignment="1">
      <alignment horizontal="distributed" vertical="center" justifyLastLine="1"/>
    </xf>
    <xf numFmtId="0" fontId="4" fillId="0" borderId="38" xfId="0" applyFont="1" applyFill="1" applyBorder="1" applyAlignment="1">
      <alignment horizontal="center" vertical="center" justifyLastLine="1"/>
    </xf>
    <xf numFmtId="0" fontId="4" fillId="0" borderId="36" xfId="0" applyFont="1" applyFill="1" applyBorder="1" applyAlignment="1">
      <alignment horizontal="center" vertical="center" justifyLastLine="1"/>
    </xf>
    <xf numFmtId="0" fontId="4" fillId="0" borderId="70" xfId="0" applyFont="1" applyFill="1" applyBorder="1" applyAlignment="1">
      <alignment horizontal="center" vertical="center" justifyLastLine="1"/>
    </xf>
    <xf numFmtId="0" fontId="4" fillId="0" borderId="67"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70" xfId="0" applyFont="1" applyFill="1" applyBorder="1" applyAlignment="1">
      <alignment horizontal="center" vertical="center"/>
    </xf>
    <xf numFmtId="0" fontId="7" fillId="0" borderId="67" xfId="0" applyFont="1" applyFill="1" applyBorder="1" applyAlignment="1">
      <alignment horizontal="center" vertical="center" shrinkToFit="1"/>
    </xf>
    <xf numFmtId="0" fontId="42" fillId="0" borderId="36" xfId="0" applyFont="1" applyFill="1" applyBorder="1" applyAlignment="1">
      <alignment shrinkToFit="1"/>
    </xf>
    <xf numFmtId="0" fontId="42" fillId="0" borderId="70" xfId="0" applyFont="1" applyFill="1" applyBorder="1" applyAlignment="1">
      <alignment shrinkToFit="1"/>
    </xf>
    <xf numFmtId="0" fontId="4" fillId="0" borderId="68" xfId="0" applyFont="1" applyFill="1" applyBorder="1" applyAlignment="1">
      <alignment horizontal="center" vertical="distributed" textRotation="255" justifyLastLine="1"/>
    </xf>
    <xf numFmtId="0" fontId="4" fillId="0" borderId="37" xfId="0" applyFont="1" applyFill="1" applyBorder="1" applyAlignment="1">
      <alignment horizontal="center" vertical="distributed" textRotation="255" justifyLastLine="1"/>
    </xf>
    <xf numFmtId="0" fontId="4" fillId="0" borderId="69" xfId="0" applyFont="1" applyFill="1" applyBorder="1" applyAlignment="1">
      <alignment horizontal="center" vertical="distributed" textRotation="255" justifyLastLine="1"/>
    </xf>
    <xf numFmtId="0" fontId="0" fillId="0" borderId="0" xfId="0" applyFill="1" applyAlignment="1">
      <alignment horizontal="center"/>
    </xf>
    <xf numFmtId="0" fontId="4" fillId="0" borderId="50" xfId="0" applyFont="1" applyFill="1" applyBorder="1" applyAlignment="1">
      <alignment horizontal="center" vertical="center"/>
    </xf>
    <xf numFmtId="0" fontId="4" fillId="0" borderId="51" xfId="0" applyFont="1" applyFill="1" applyBorder="1" applyAlignment="1">
      <alignment horizontal="center" vertical="center"/>
    </xf>
    <xf numFmtId="0" fontId="0" fillId="0" borderId="36" xfId="0" applyFill="1" applyBorder="1" applyAlignment="1">
      <alignment horizontal="distributed" vertical="center" justifyLastLine="1"/>
    </xf>
    <xf numFmtId="0" fontId="0" fillId="0" borderId="38" xfId="0" applyFill="1" applyBorder="1" applyAlignment="1">
      <alignment horizontal="distributed" vertical="center" justifyLastLine="1"/>
    </xf>
    <xf numFmtId="0" fontId="4" fillId="0" borderId="0" xfId="0" applyFont="1" applyFill="1" applyBorder="1" applyAlignment="1">
      <alignment horizontal="right"/>
    </xf>
    <xf numFmtId="0" fontId="0" fillId="0" borderId="37" xfId="0" applyFill="1" applyBorder="1" applyAlignment="1">
      <alignment horizontal="center" vertical="center"/>
    </xf>
    <xf numFmtId="0" fontId="0" fillId="0" borderId="69" xfId="0" applyFill="1" applyBorder="1" applyAlignment="1">
      <alignment horizontal="center" vertical="center"/>
    </xf>
    <xf numFmtId="0" fontId="11" fillId="0" borderId="68" xfId="0" applyFont="1" applyFill="1" applyBorder="1" applyAlignment="1">
      <alignment horizontal="center" vertical="center" wrapText="1" shrinkToFit="1"/>
    </xf>
    <xf numFmtId="0" fontId="12" fillId="0" borderId="37" xfId="0" applyFont="1" applyFill="1" applyBorder="1" applyAlignment="1">
      <alignment horizontal="center" vertical="center" shrinkToFit="1"/>
    </xf>
    <xf numFmtId="0" fontId="12" fillId="0" borderId="69" xfId="0" applyFont="1" applyFill="1" applyBorder="1" applyAlignment="1">
      <alignment horizontal="center" vertical="center" shrinkToFit="1"/>
    </xf>
    <xf numFmtId="0" fontId="0" fillId="0" borderId="37" xfId="0" applyFill="1" applyBorder="1" applyAlignment="1">
      <alignment horizontal="center" vertical="center" shrinkToFit="1"/>
    </xf>
    <xf numFmtId="0" fontId="7" fillId="0" borderId="36" xfId="0" applyFont="1" applyFill="1" applyBorder="1" applyAlignment="1">
      <alignment horizontal="center" vertical="center"/>
    </xf>
    <xf numFmtId="0" fontId="7" fillId="0" borderId="70" xfId="0" applyFont="1" applyFill="1" applyBorder="1" applyAlignment="1">
      <alignment horizontal="center" vertical="center"/>
    </xf>
    <xf numFmtId="0" fontId="4" fillId="0" borderId="43" xfId="0" applyFont="1" applyFill="1" applyBorder="1" applyAlignment="1">
      <alignment horizontal="distributed" vertical="center" justifyLastLine="1"/>
    </xf>
    <xf numFmtId="0" fontId="4" fillId="0" borderId="41" xfId="0" applyFont="1" applyFill="1" applyBorder="1" applyAlignment="1">
      <alignment horizontal="distributed" vertical="center" justifyLastLine="1"/>
    </xf>
    <xf numFmtId="0" fontId="0" fillId="0" borderId="37" xfId="0" applyFill="1" applyBorder="1" applyAlignment="1">
      <alignment shrinkToFit="1"/>
    </xf>
    <xf numFmtId="0" fontId="0" fillId="0" borderId="69" xfId="0" applyFill="1" applyBorder="1" applyAlignment="1">
      <alignment shrinkToFit="1"/>
    </xf>
    <xf numFmtId="0" fontId="4" fillId="0" borderId="66" xfId="0" applyFont="1" applyFill="1" applyBorder="1" applyAlignment="1">
      <alignment horizontal="center" vertical="distributed" textRotation="255" justifyLastLine="1"/>
    </xf>
    <xf numFmtId="0" fontId="4" fillId="0" borderId="38" xfId="0" applyFont="1" applyFill="1" applyBorder="1" applyAlignment="1">
      <alignment horizontal="center" vertical="distributed" textRotation="255" justifyLastLine="1"/>
    </xf>
    <xf numFmtId="0" fontId="4" fillId="0" borderId="65" xfId="0" applyFont="1" applyFill="1" applyBorder="1" applyAlignment="1">
      <alignment horizontal="center" vertical="distributed" textRotation="255" justifyLastLine="1"/>
    </xf>
    <xf numFmtId="0" fontId="0" fillId="0" borderId="37" xfId="0" applyFill="1" applyBorder="1"/>
    <xf numFmtId="0" fontId="0" fillId="0" borderId="69" xfId="0" applyFill="1" applyBorder="1"/>
    <xf numFmtId="0" fontId="11" fillId="0" borderId="43" xfId="0" applyFont="1" applyFill="1" applyBorder="1" applyAlignment="1">
      <alignment horizontal="distributed" vertical="center" justifyLastLine="1"/>
    </xf>
    <xf numFmtId="0" fontId="11" fillId="0" borderId="41" xfId="0" applyFont="1" applyFill="1" applyBorder="1" applyAlignment="1">
      <alignment horizontal="distributed" vertical="center" justifyLastLine="1"/>
    </xf>
    <xf numFmtId="0" fontId="0" fillId="0" borderId="71" xfId="0" applyBorder="1" applyAlignment="1">
      <alignment horizontal="distributed" vertical="center"/>
    </xf>
    <xf numFmtId="0" fontId="0" fillId="0" borderId="21" xfId="0" applyFill="1" applyBorder="1" applyAlignment="1">
      <alignment horizontal="distributed" vertical="center" justifyLastLine="1"/>
    </xf>
    <xf numFmtId="0" fontId="4" fillId="0" borderId="78" xfId="0" applyFont="1" applyFill="1" applyBorder="1" applyAlignment="1">
      <alignment horizontal="center" vertical="center" wrapText="1"/>
    </xf>
    <xf numFmtId="0" fontId="4" fillId="0" borderId="69" xfId="0" applyFont="1" applyFill="1" applyBorder="1" applyAlignment="1">
      <alignment horizontal="center" vertical="center" wrapText="1"/>
    </xf>
    <xf numFmtId="38" fontId="20" fillId="0" borderId="0" xfId="2" applyFont="1" applyFill="1" applyAlignment="1">
      <alignment horizontal="center"/>
    </xf>
    <xf numFmtId="38" fontId="21" fillId="0" borderId="21" xfId="2" applyFont="1" applyFill="1" applyBorder="1" applyAlignment="1">
      <alignment horizontal="distributed" vertical="center" justifyLastLine="1"/>
    </xf>
    <xf numFmtId="183" fontId="21" fillId="0" borderId="21" xfId="2" applyNumberFormat="1" applyFont="1" applyFill="1" applyBorder="1" applyAlignment="1">
      <alignment horizontal="center" vertical="center"/>
    </xf>
    <xf numFmtId="38" fontId="21" fillId="0" borderId="21" xfId="2" applyFont="1" applyFill="1" applyBorder="1" applyAlignment="1">
      <alignment horizontal="center" vertical="center"/>
    </xf>
    <xf numFmtId="0" fontId="5" fillId="0" borderId="0" xfId="0" applyFont="1" applyFill="1" applyAlignment="1">
      <alignment horizontal="center" vertical="center"/>
    </xf>
    <xf numFmtId="0" fontId="5" fillId="0" borderId="0" xfId="0" applyFont="1" applyFill="1" applyAlignment="1">
      <alignment horizontal="center"/>
    </xf>
    <xf numFmtId="0" fontId="6" fillId="0" borderId="43" xfId="0" applyFont="1" applyFill="1" applyBorder="1" applyAlignment="1">
      <alignment horizontal="distributed" vertical="center" justifyLastLine="1"/>
    </xf>
    <xf numFmtId="0" fontId="6" fillId="0" borderId="67" xfId="0" applyFont="1" applyFill="1" applyBorder="1" applyAlignment="1">
      <alignment horizontal="distributed" vertical="center" justifyLastLine="1"/>
    </xf>
    <xf numFmtId="0" fontId="6" fillId="0" borderId="65" xfId="0" applyFont="1" applyFill="1" applyBorder="1" applyAlignment="1">
      <alignment horizontal="distributed" vertical="center" justifyLastLine="1"/>
    </xf>
    <xf numFmtId="0" fontId="6" fillId="0" borderId="41" xfId="0" applyFont="1" applyFill="1" applyBorder="1" applyAlignment="1">
      <alignment horizontal="distributed" vertical="center" justifyLastLine="1"/>
    </xf>
    <xf numFmtId="0" fontId="6" fillId="0" borderId="70" xfId="0" applyFont="1" applyFill="1" applyBorder="1" applyAlignment="1">
      <alignment horizontal="distributed" vertical="center" justifyLastLine="1"/>
    </xf>
    <xf numFmtId="0" fontId="5" fillId="0" borderId="41" xfId="0" applyFont="1" applyFill="1" applyBorder="1" applyAlignment="1">
      <alignment horizontal="center" vertical="center"/>
    </xf>
    <xf numFmtId="0" fontId="6" fillId="0" borderId="37" xfId="0" applyFont="1" applyFill="1" applyBorder="1" applyAlignment="1">
      <alignment horizontal="distributed" vertical="center" justifyLastLine="1"/>
    </xf>
    <xf numFmtId="0" fontId="6" fillId="0" borderId="21" xfId="0" applyFont="1" applyFill="1" applyBorder="1" applyAlignment="1">
      <alignment horizontal="distributed" vertical="center" justifyLastLine="1"/>
    </xf>
    <xf numFmtId="0" fontId="6" fillId="0" borderId="43" xfId="0" applyFont="1" applyFill="1" applyBorder="1" applyAlignment="1">
      <alignment horizontal="center" vertical="center"/>
    </xf>
    <xf numFmtId="0" fontId="6" fillId="0" borderId="41" xfId="0" applyFont="1" applyFill="1" applyBorder="1" applyAlignment="1">
      <alignment horizontal="center" vertical="center"/>
    </xf>
    <xf numFmtId="37" fontId="4" fillId="0" borderId="2" xfId="9" applyNumberFormat="1" applyFont="1" applyFill="1" applyBorder="1" applyAlignment="1">
      <alignment horizontal="center" vertical="center"/>
    </xf>
    <xf numFmtId="37" fontId="4" fillId="0" borderId="5" xfId="9" applyNumberFormat="1" applyFont="1" applyFill="1" applyBorder="1" applyAlignment="1">
      <alignment horizontal="center" vertical="center"/>
    </xf>
    <xf numFmtId="37" fontId="4" fillId="0" borderId="3" xfId="9" applyNumberFormat="1" applyFont="1" applyFill="1" applyBorder="1" applyAlignment="1">
      <alignment horizontal="center" vertical="center"/>
    </xf>
    <xf numFmtId="37" fontId="4" fillId="0" borderId="10" xfId="9" applyNumberFormat="1" applyFont="1" applyFill="1" applyBorder="1" applyAlignment="1">
      <alignment horizontal="center" vertical="center"/>
    </xf>
    <xf numFmtId="37" fontId="4" fillId="0" borderId="1" xfId="9" applyNumberFormat="1" applyFont="1" applyFill="1" applyBorder="1" applyAlignment="1">
      <alignment horizontal="center" vertical="center"/>
    </xf>
    <xf numFmtId="37" fontId="4" fillId="0" borderId="11" xfId="9" applyNumberFormat="1" applyFont="1" applyFill="1" applyBorder="1" applyAlignment="1">
      <alignment horizontal="center" vertical="center"/>
    </xf>
    <xf numFmtId="37" fontId="4" fillId="0" borderId="42" xfId="9" applyNumberFormat="1" applyFont="1" applyFill="1" applyBorder="1" applyAlignment="1">
      <alignment horizontal="center" justifyLastLine="1"/>
    </xf>
    <xf numFmtId="37" fontId="4" fillId="0" borderId="34" xfId="9" applyNumberFormat="1" applyFont="1" applyFill="1" applyBorder="1" applyAlignment="1">
      <alignment horizontal="center" justifyLastLine="1"/>
    </xf>
    <xf numFmtId="37" fontId="4" fillId="0" borderId="55" xfId="9" applyNumberFormat="1" applyFont="1" applyFill="1" applyBorder="1" applyAlignment="1">
      <alignment horizontal="center" justifyLastLine="1"/>
    </xf>
    <xf numFmtId="37" fontId="4" fillId="0" borderId="47" xfId="9" applyNumberFormat="1" applyFont="1" applyFill="1" applyBorder="1" applyAlignment="1">
      <alignment horizontal="center" justifyLastLine="1"/>
    </xf>
    <xf numFmtId="37" fontId="4" fillId="0" borderId="48" xfId="9" applyNumberFormat="1" applyFont="1" applyFill="1" applyBorder="1" applyAlignment="1">
      <alignment horizontal="center" justifyLastLine="1"/>
    </xf>
    <xf numFmtId="0" fontId="31" fillId="0" borderId="0" xfId="9" applyFont="1" applyFill="1" applyAlignment="1">
      <alignment horizontal="center"/>
    </xf>
    <xf numFmtId="0" fontId="31" fillId="0" borderId="0" xfId="9" applyFont="1" applyFill="1" applyAlignment="1">
      <alignment horizontal="left"/>
    </xf>
    <xf numFmtId="0" fontId="1" fillId="0" borderId="5" xfId="9" applyFill="1" applyBorder="1" applyAlignment="1">
      <alignment horizontal="center" vertical="center"/>
    </xf>
    <xf numFmtId="0" fontId="1" fillId="0" borderId="3" xfId="9" applyFill="1" applyBorder="1" applyAlignment="1">
      <alignment horizontal="center" vertical="center"/>
    </xf>
    <xf numFmtId="0" fontId="1" fillId="0" borderId="10" xfId="9" applyFill="1" applyBorder="1" applyAlignment="1">
      <alignment horizontal="center" vertical="center"/>
    </xf>
    <xf numFmtId="0" fontId="1" fillId="0" borderId="1" xfId="9" applyFill="1" applyBorder="1" applyAlignment="1">
      <alignment horizontal="center" vertical="center"/>
    </xf>
    <xf numFmtId="0" fontId="1" fillId="0" borderId="11" xfId="9" applyFill="1" applyBorder="1" applyAlignment="1">
      <alignment horizontal="center" vertical="center"/>
    </xf>
    <xf numFmtId="0" fontId="3" fillId="0" borderId="0" xfId="0" applyFont="1" applyFill="1" applyAlignment="1" applyProtection="1">
      <alignment horizontal="center" vertical="center"/>
      <protection locked="0"/>
    </xf>
    <xf numFmtId="0" fontId="19" fillId="0" borderId="38" xfId="0" applyFont="1" applyFill="1" applyBorder="1" applyAlignment="1">
      <alignment horizontal="distributed" vertical="center" justifyLastLine="1"/>
    </xf>
    <xf numFmtId="0" fontId="12" fillId="0" borderId="36" xfId="0" applyFont="1" applyFill="1" applyBorder="1" applyAlignment="1">
      <alignment horizontal="distributed" vertical="center" justifyLastLine="1"/>
    </xf>
    <xf numFmtId="0" fontId="18" fillId="0" borderId="21" xfId="7" applyNumberFormat="1" applyFont="1" applyFill="1" applyBorder="1" applyAlignment="1" applyProtection="1">
      <alignment horizontal="distributed" vertical="center" justifyLastLine="1"/>
    </xf>
    <xf numFmtId="0" fontId="18" fillId="0" borderId="21" xfId="0" applyFont="1" applyFill="1" applyBorder="1" applyAlignment="1" applyProtection="1">
      <alignment horizontal="distributed" vertical="center" justifyLastLine="1"/>
    </xf>
    <xf numFmtId="0" fontId="29" fillId="0" borderId="21" xfId="5" applyNumberFormat="1" applyFont="1" applyFill="1" applyBorder="1" applyAlignment="1" applyProtection="1">
      <alignment horizontal="distributed" vertical="center" wrapText="1" justifyLastLine="1"/>
    </xf>
    <xf numFmtId="0" fontId="18" fillId="0" borderId="50" xfId="0" applyFont="1" applyFill="1" applyBorder="1" applyAlignment="1" applyProtection="1">
      <alignment horizontal="distributed" vertical="center" justifyLastLine="1"/>
    </xf>
    <xf numFmtId="0" fontId="29" fillId="0" borderId="65" xfId="5" applyNumberFormat="1" applyFont="1" applyFill="1" applyBorder="1" applyAlignment="1" applyProtection="1">
      <alignment horizontal="distributed" vertical="center" wrapText="1" justifyLastLine="1"/>
    </xf>
    <xf numFmtId="0" fontId="18" fillId="0" borderId="41" xfId="0" applyFont="1" applyFill="1" applyBorder="1" applyAlignment="1" applyProtection="1">
      <alignment horizontal="distributed" vertical="center" justifyLastLine="1"/>
    </xf>
    <xf numFmtId="0" fontId="18" fillId="0" borderId="66" xfId="7" applyNumberFormat="1" applyFont="1" applyFill="1" applyBorder="1" applyAlignment="1" applyProtection="1">
      <alignment horizontal="distributed" vertical="center" justifyLastLine="1"/>
    </xf>
    <xf numFmtId="0" fontId="18" fillId="0" borderId="67" xfId="0" applyFont="1" applyFill="1" applyBorder="1" applyAlignment="1" applyProtection="1">
      <alignment horizontal="distributed" vertical="center" justifyLastLine="1"/>
    </xf>
    <xf numFmtId="0" fontId="18" fillId="0" borderId="65" xfId="0" applyFont="1" applyFill="1" applyBorder="1" applyAlignment="1" applyProtection="1">
      <alignment horizontal="distributed" vertical="center" justifyLastLine="1"/>
    </xf>
    <xf numFmtId="0" fontId="18" fillId="0" borderId="70" xfId="0" applyFont="1" applyFill="1" applyBorder="1" applyAlignment="1" applyProtection="1">
      <alignment horizontal="distributed" vertical="center" justifyLastLine="1"/>
    </xf>
    <xf numFmtId="0" fontId="18" fillId="0" borderId="50" xfId="7" applyNumberFormat="1" applyFont="1" applyFill="1" applyBorder="1" applyAlignment="1" applyProtection="1">
      <alignment horizontal="distributed" vertical="center" justifyLastLine="1"/>
    </xf>
    <xf numFmtId="0" fontId="18" fillId="0" borderId="51" xfId="7" applyNumberFormat="1" applyFont="1" applyFill="1" applyBorder="1" applyAlignment="1" applyProtection="1">
      <alignment horizontal="distributed" vertical="center" justifyLastLine="1"/>
    </xf>
    <xf numFmtId="0" fontId="29" fillId="0" borderId="50" xfId="5" applyNumberFormat="1" applyFont="1" applyFill="1" applyBorder="1" applyAlignment="1" applyProtection="1">
      <alignment horizontal="distributed" vertical="center" wrapText="1" justifyLastLine="1"/>
    </xf>
    <xf numFmtId="0" fontId="18" fillId="0" borderId="51" xfId="0" applyFont="1" applyFill="1" applyBorder="1" applyAlignment="1" applyProtection="1">
      <alignment horizontal="distributed" vertical="center" justifyLastLine="1"/>
    </xf>
    <xf numFmtId="0" fontId="18" fillId="0" borderId="30" xfId="0" applyFont="1" applyFill="1" applyBorder="1" applyAlignment="1" applyProtection="1">
      <alignment horizontal="distributed" vertical="center" justifyLastLine="1"/>
    </xf>
    <xf numFmtId="0" fontId="29" fillId="0" borderId="38" xfId="5" applyNumberFormat="1" applyFont="1" applyFill="1" applyBorder="1" applyAlignment="1" applyProtection="1">
      <alignment horizontal="distributed" vertical="center" wrapText="1" justifyLastLine="1"/>
    </xf>
    <xf numFmtId="0" fontId="18" fillId="0" borderId="0" xfId="0" applyFont="1" applyFill="1" applyBorder="1" applyAlignment="1" applyProtection="1">
      <alignment horizontal="distributed" vertical="center" justifyLastLine="1"/>
    </xf>
    <xf numFmtId="0" fontId="29" fillId="0" borderId="51" xfId="5" applyNumberFormat="1" applyFont="1" applyFill="1" applyBorder="1" applyAlignment="1" applyProtection="1">
      <alignment horizontal="distributed" vertical="center" wrapText="1" justifyLastLine="1"/>
    </xf>
    <xf numFmtId="0" fontId="29" fillId="0" borderId="68" xfId="5" applyNumberFormat="1" applyFont="1" applyFill="1" applyBorder="1" applyAlignment="1" applyProtection="1">
      <alignment horizontal="distributed" vertical="center" justifyLastLine="1"/>
    </xf>
    <xf numFmtId="0" fontId="29" fillId="0" borderId="37" xfId="5" applyNumberFormat="1" applyFont="1" applyFill="1" applyBorder="1" applyAlignment="1" applyProtection="1">
      <alignment horizontal="distributed" vertical="center" justifyLastLine="1"/>
    </xf>
    <xf numFmtId="0" fontId="29" fillId="0" borderId="69" xfId="5" applyNumberFormat="1" applyFont="1" applyFill="1" applyBorder="1" applyAlignment="1" applyProtection="1">
      <alignment horizontal="distributed" vertical="center" justifyLastLine="1"/>
    </xf>
    <xf numFmtId="0" fontId="19" fillId="0" borderId="65" xfId="0" applyFont="1" applyFill="1" applyBorder="1" applyAlignment="1">
      <alignment horizontal="distributed" vertical="center" justifyLastLine="1"/>
    </xf>
    <xf numFmtId="0" fontId="12" fillId="0" borderId="70" xfId="0" applyFont="1" applyFill="1" applyBorder="1" applyAlignment="1">
      <alignment horizontal="distributed" vertical="center" justifyLastLine="1"/>
    </xf>
    <xf numFmtId="0" fontId="29" fillId="0" borderId="66" xfId="5" applyNumberFormat="1" applyFont="1" applyFill="1" applyBorder="1" applyAlignment="1" applyProtection="1">
      <alignment horizontal="distributed" vertical="center" wrapText="1" justifyLastLine="1"/>
    </xf>
    <xf numFmtId="0" fontId="18" fillId="0" borderId="43" xfId="0" applyFont="1" applyFill="1" applyBorder="1" applyAlignment="1" applyProtection="1">
      <alignment horizontal="distributed" vertical="center" justifyLastLine="1"/>
    </xf>
    <xf numFmtId="0" fontId="29" fillId="0" borderId="68" xfId="5" applyNumberFormat="1" applyFont="1" applyFill="1" applyBorder="1" applyAlignment="1" applyProtection="1">
      <alignment horizontal="distributed" vertical="center" indent="1"/>
    </xf>
    <xf numFmtId="0" fontId="29" fillId="0" borderId="37" xfId="5" applyNumberFormat="1" applyFont="1" applyFill="1" applyBorder="1" applyAlignment="1" applyProtection="1">
      <alignment horizontal="distributed" vertical="center" indent="1"/>
    </xf>
    <xf numFmtId="0" fontId="29" fillId="0" borderId="69" xfId="5" applyNumberFormat="1" applyFont="1" applyFill="1" applyBorder="1" applyAlignment="1" applyProtection="1">
      <alignment horizontal="distributed" vertical="center" indent="1"/>
    </xf>
    <xf numFmtId="0" fontId="29" fillId="0" borderId="66" xfId="5" applyNumberFormat="1" applyFont="1" applyFill="1" applyBorder="1" applyAlignment="1" applyProtection="1">
      <alignment horizontal="distributed" vertical="center" justifyLastLine="1"/>
    </xf>
    <xf numFmtId="0" fontId="29" fillId="0" borderId="65" xfId="5" applyNumberFormat="1" applyFont="1" applyFill="1" applyBorder="1" applyAlignment="1" applyProtection="1">
      <alignment horizontal="distributed" vertical="center" justifyLastLine="1"/>
    </xf>
    <xf numFmtId="0" fontId="5" fillId="0" borderId="0" xfId="0" applyFont="1" applyFill="1" applyAlignment="1" applyProtection="1">
      <alignment horizontal="center" vertical="center"/>
      <protection locked="0"/>
    </xf>
    <xf numFmtId="0" fontId="6" fillId="0" borderId="68" xfId="0" applyFont="1" applyFill="1" applyBorder="1" applyAlignment="1">
      <alignment horizontal="distributed" vertical="center"/>
    </xf>
    <xf numFmtId="0" fontId="6" fillId="0" borderId="69" xfId="0" applyFont="1" applyFill="1" applyBorder="1" applyAlignment="1">
      <alignment horizontal="distributed" vertical="center"/>
    </xf>
    <xf numFmtId="0" fontId="6" fillId="0" borderId="68" xfId="0" applyFont="1" applyFill="1" applyBorder="1" applyAlignment="1">
      <alignment horizontal="center" vertical="center" justifyLastLine="1"/>
    </xf>
    <xf numFmtId="0" fontId="6" fillId="0" borderId="69" xfId="0" applyFont="1" applyFill="1" applyBorder="1" applyAlignment="1">
      <alignment horizontal="center" vertical="center" justifyLastLine="1"/>
    </xf>
  </cellXfs>
  <cellStyles count="11">
    <cellStyle name="ハイパーリンク" xfId="1" builtinId="8"/>
    <cellStyle name="桁区切り" xfId="2" builtinId="6"/>
    <cellStyle name="桁区切り 2" xfId="10" xr:uid="{28E17DFE-A9CE-436A-BC12-1F8982490675}"/>
    <cellStyle name="標準" xfId="0" builtinId="0"/>
    <cellStyle name="標準 2" xfId="9" xr:uid="{951763B7-1BFA-47C1-8A52-242E3EAA3352}"/>
    <cellStyle name="標準_Book1" xfId="3" xr:uid="{00000000-0005-0000-0000-000004000000}"/>
    <cellStyle name="標準_ktg" xfId="4" xr:uid="{00000000-0005-0000-0000-000012000000}"/>
    <cellStyle name="標準_Sheet3" xfId="5" xr:uid="{00000000-0005-0000-0000-000013000000}"/>
    <cellStyle name="標準_特定機能病院雛型" xfId="6" xr:uid="{00000000-0005-0000-0000-000014000000}"/>
    <cellStyle name="標準_薬剤負担金" xfId="7" xr:uid="{00000000-0005-0000-0000-000015000000}"/>
    <cellStyle name="標準_例言(1901診療分)＿HP用" xfId="8" xr:uid="{00000000-0005-0000-0000-00001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1</xdr:col>
      <xdr:colOff>1295400</xdr:colOff>
      <xdr:row>0</xdr:row>
      <xdr:rowOff>0</xdr:rowOff>
    </xdr:from>
    <xdr:to>
      <xdr:col>1</xdr:col>
      <xdr:colOff>5448300</xdr:colOff>
      <xdr:row>0</xdr:row>
      <xdr:rowOff>0</xdr:rowOff>
    </xdr:to>
    <xdr:sp macro="" textlink="">
      <xdr:nvSpPr>
        <xdr:cNvPr id="2" name="Line 1">
          <a:extLst>
            <a:ext uri="{FF2B5EF4-FFF2-40B4-BE49-F238E27FC236}">
              <a16:creationId xmlns:a16="http://schemas.microsoft.com/office/drawing/2014/main" id="{00000000-0008-0000-0100-000002000000}"/>
            </a:ext>
          </a:extLst>
        </xdr:cNvPr>
        <xdr:cNvSpPr>
          <a:spLocks noChangeShapeType="1"/>
        </xdr:cNvSpPr>
      </xdr:nvSpPr>
      <xdr:spPr bwMode="auto">
        <a:xfrm>
          <a:off x="1543050" y="0"/>
          <a:ext cx="4152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2828925</xdr:colOff>
      <xdr:row>0</xdr:row>
      <xdr:rowOff>0</xdr:rowOff>
    </xdr:from>
    <xdr:to>
      <xdr:col>1</xdr:col>
      <xdr:colOff>5448300</xdr:colOff>
      <xdr:row>0</xdr:row>
      <xdr:rowOff>0</xdr:rowOff>
    </xdr:to>
    <xdr:sp macro="" textlink="">
      <xdr:nvSpPr>
        <xdr:cNvPr id="3" name="Line 2">
          <a:extLst>
            <a:ext uri="{FF2B5EF4-FFF2-40B4-BE49-F238E27FC236}">
              <a16:creationId xmlns:a16="http://schemas.microsoft.com/office/drawing/2014/main" id="{00000000-0008-0000-0100-000003000000}"/>
            </a:ext>
          </a:extLst>
        </xdr:cNvPr>
        <xdr:cNvSpPr>
          <a:spLocks noChangeShapeType="1"/>
        </xdr:cNvSpPr>
      </xdr:nvSpPr>
      <xdr:spPr bwMode="auto">
        <a:xfrm>
          <a:off x="3076575" y="0"/>
          <a:ext cx="26193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3533775</xdr:colOff>
      <xdr:row>0</xdr:row>
      <xdr:rowOff>0</xdr:rowOff>
    </xdr:from>
    <xdr:to>
      <xdr:col>1</xdr:col>
      <xdr:colOff>5448300</xdr:colOff>
      <xdr:row>0</xdr:row>
      <xdr:rowOff>0</xdr:rowOff>
    </xdr:to>
    <xdr:sp macro="" textlink="">
      <xdr:nvSpPr>
        <xdr:cNvPr id="4" name="Line 3">
          <a:extLst>
            <a:ext uri="{FF2B5EF4-FFF2-40B4-BE49-F238E27FC236}">
              <a16:creationId xmlns:a16="http://schemas.microsoft.com/office/drawing/2014/main" id="{00000000-0008-0000-0100-000004000000}"/>
            </a:ext>
          </a:extLst>
        </xdr:cNvPr>
        <xdr:cNvSpPr>
          <a:spLocks noChangeShapeType="1"/>
        </xdr:cNvSpPr>
      </xdr:nvSpPr>
      <xdr:spPr bwMode="auto">
        <a:xfrm>
          <a:off x="3781425" y="0"/>
          <a:ext cx="19145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2533650</xdr:colOff>
      <xdr:row>0</xdr:row>
      <xdr:rowOff>0</xdr:rowOff>
    </xdr:from>
    <xdr:to>
      <xdr:col>1</xdr:col>
      <xdr:colOff>5448300</xdr:colOff>
      <xdr:row>0</xdr:row>
      <xdr:rowOff>0</xdr:rowOff>
    </xdr:to>
    <xdr:sp macro="" textlink="">
      <xdr:nvSpPr>
        <xdr:cNvPr id="5" name="Line 4">
          <a:extLst>
            <a:ext uri="{FF2B5EF4-FFF2-40B4-BE49-F238E27FC236}">
              <a16:creationId xmlns:a16="http://schemas.microsoft.com/office/drawing/2014/main" id="{00000000-0008-0000-0100-000005000000}"/>
            </a:ext>
          </a:extLst>
        </xdr:cNvPr>
        <xdr:cNvSpPr>
          <a:spLocks noChangeShapeType="1"/>
        </xdr:cNvSpPr>
      </xdr:nvSpPr>
      <xdr:spPr bwMode="auto">
        <a:xfrm>
          <a:off x="2781300" y="0"/>
          <a:ext cx="29146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1876425</xdr:colOff>
      <xdr:row>0</xdr:row>
      <xdr:rowOff>0</xdr:rowOff>
    </xdr:from>
    <xdr:to>
      <xdr:col>1</xdr:col>
      <xdr:colOff>5457825</xdr:colOff>
      <xdr:row>0</xdr:row>
      <xdr:rowOff>0</xdr:rowOff>
    </xdr:to>
    <xdr:sp macro="" textlink="">
      <xdr:nvSpPr>
        <xdr:cNvPr id="6" name="Line 5">
          <a:extLst>
            <a:ext uri="{FF2B5EF4-FFF2-40B4-BE49-F238E27FC236}">
              <a16:creationId xmlns:a16="http://schemas.microsoft.com/office/drawing/2014/main" id="{00000000-0008-0000-0100-000006000000}"/>
            </a:ext>
          </a:extLst>
        </xdr:cNvPr>
        <xdr:cNvSpPr>
          <a:spLocks noChangeShapeType="1"/>
        </xdr:cNvSpPr>
      </xdr:nvSpPr>
      <xdr:spPr bwMode="auto">
        <a:xfrm>
          <a:off x="2124075" y="0"/>
          <a:ext cx="35814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1295400</xdr:colOff>
      <xdr:row>0</xdr:row>
      <xdr:rowOff>0</xdr:rowOff>
    </xdr:from>
    <xdr:to>
      <xdr:col>1</xdr:col>
      <xdr:colOff>5448300</xdr:colOff>
      <xdr:row>0</xdr:row>
      <xdr:rowOff>0</xdr:rowOff>
    </xdr:to>
    <xdr:sp macro="" textlink="">
      <xdr:nvSpPr>
        <xdr:cNvPr id="7" name="Line 6">
          <a:extLst>
            <a:ext uri="{FF2B5EF4-FFF2-40B4-BE49-F238E27FC236}">
              <a16:creationId xmlns:a16="http://schemas.microsoft.com/office/drawing/2014/main" id="{00000000-0008-0000-0100-000007000000}"/>
            </a:ext>
          </a:extLst>
        </xdr:cNvPr>
        <xdr:cNvSpPr>
          <a:spLocks noChangeShapeType="1"/>
        </xdr:cNvSpPr>
      </xdr:nvSpPr>
      <xdr:spPr bwMode="auto">
        <a:xfrm>
          <a:off x="1543050" y="0"/>
          <a:ext cx="4152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2828925</xdr:colOff>
      <xdr:row>0</xdr:row>
      <xdr:rowOff>0</xdr:rowOff>
    </xdr:from>
    <xdr:to>
      <xdr:col>1</xdr:col>
      <xdr:colOff>5448300</xdr:colOff>
      <xdr:row>0</xdr:row>
      <xdr:rowOff>0</xdr:rowOff>
    </xdr:to>
    <xdr:sp macro="" textlink="">
      <xdr:nvSpPr>
        <xdr:cNvPr id="8" name="Line 7">
          <a:extLst>
            <a:ext uri="{FF2B5EF4-FFF2-40B4-BE49-F238E27FC236}">
              <a16:creationId xmlns:a16="http://schemas.microsoft.com/office/drawing/2014/main" id="{00000000-0008-0000-0100-000008000000}"/>
            </a:ext>
          </a:extLst>
        </xdr:cNvPr>
        <xdr:cNvSpPr>
          <a:spLocks noChangeShapeType="1"/>
        </xdr:cNvSpPr>
      </xdr:nvSpPr>
      <xdr:spPr bwMode="auto">
        <a:xfrm>
          <a:off x="3076575" y="0"/>
          <a:ext cx="26193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3533775</xdr:colOff>
      <xdr:row>0</xdr:row>
      <xdr:rowOff>0</xdr:rowOff>
    </xdr:from>
    <xdr:to>
      <xdr:col>1</xdr:col>
      <xdr:colOff>5448300</xdr:colOff>
      <xdr:row>0</xdr:row>
      <xdr:rowOff>0</xdr:rowOff>
    </xdr:to>
    <xdr:sp macro="" textlink="">
      <xdr:nvSpPr>
        <xdr:cNvPr id="9" name="Line 8">
          <a:extLst>
            <a:ext uri="{FF2B5EF4-FFF2-40B4-BE49-F238E27FC236}">
              <a16:creationId xmlns:a16="http://schemas.microsoft.com/office/drawing/2014/main" id="{00000000-0008-0000-0100-000009000000}"/>
            </a:ext>
          </a:extLst>
        </xdr:cNvPr>
        <xdr:cNvSpPr>
          <a:spLocks noChangeShapeType="1"/>
        </xdr:cNvSpPr>
      </xdr:nvSpPr>
      <xdr:spPr bwMode="auto">
        <a:xfrm>
          <a:off x="3781425" y="0"/>
          <a:ext cx="19145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2533650</xdr:colOff>
      <xdr:row>0</xdr:row>
      <xdr:rowOff>0</xdr:rowOff>
    </xdr:from>
    <xdr:to>
      <xdr:col>1</xdr:col>
      <xdr:colOff>5448300</xdr:colOff>
      <xdr:row>0</xdr:row>
      <xdr:rowOff>0</xdr:rowOff>
    </xdr:to>
    <xdr:sp macro="" textlink="">
      <xdr:nvSpPr>
        <xdr:cNvPr id="10" name="Line 9">
          <a:extLst>
            <a:ext uri="{FF2B5EF4-FFF2-40B4-BE49-F238E27FC236}">
              <a16:creationId xmlns:a16="http://schemas.microsoft.com/office/drawing/2014/main" id="{00000000-0008-0000-0100-00000A000000}"/>
            </a:ext>
          </a:extLst>
        </xdr:cNvPr>
        <xdr:cNvSpPr>
          <a:spLocks noChangeShapeType="1"/>
        </xdr:cNvSpPr>
      </xdr:nvSpPr>
      <xdr:spPr bwMode="auto">
        <a:xfrm>
          <a:off x="2781300" y="0"/>
          <a:ext cx="29146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1876425</xdr:colOff>
      <xdr:row>0</xdr:row>
      <xdr:rowOff>0</xdr:rowOff>
    </xdr:from>
    <xdr:to>
      <xdr:col>1</xdr:col>
      <xdr:colOff>5457825</xdr:colOff>
      <xdr:row>0</xdr:row>
      <xdr:rowOff>0</xdr:rowOff>
    </xdr:to>
    <xdr:sp macro="" textlink="">
      <xdr:nvSpPr>
        <xdr:cNvPr id="11" name="Line 10">
          <a:extLst>
            <a:ext uri="{FF2B5EF4-FFF2-40B4-BE49-F238E27FC236}">
              <a16:creationId xmlns:a16="http://schemas.microsoft.com/office/drawing/2014/main" id="{00000000-0008-0000-0100-00000B000000}"/>
            </a:ext>
          </a:extLst>
        </xdr:cNvPr>
        <xdr:cNvSpPr>
          <a:spLocks noChangeShapeType="1"/>
        </xdr:cNvSpPr>
      </xdr:nvSpPr>
      <xdr:spPr bwMode="auto">
        <a:xfrm>
          <a:off x="2124075" y="0"/>
          <a:ext cx="35814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38100</xdr:colOff>
      <xdr:row>9</xdr:row>
      <xdr:rowOff>28575</xdr:rowOff>
    </xdr:from>
    <xdr:to>
      <xdr:col>2</xdr:col>
      <xdr:colOff>257175</xdr:colOff>
      <xdr:row>55</xdr:row>
      <xdr:rowOff>142875</xdr:rowOff>
    </xdr:to>
    <xdr:sp macro="" textlink="">
      <xdr:nvSpPr>
        <xdr:cNvPr id="15362" name="AutoShape 2">
          <a:extLst>
            <a:ext uri="{FF2B5EF4-FFF2-40B4-BE49-F238E27FC236}">
              <a16:creationId xmlns:a16="http://schemas.microsoft.com/office/drawing/2014/main" id="{00000000-0008-0000-0600-0000023C0000}"/>
            </a:ext>
          </a:extLst>
        </xdr:cNvPr>
        <xdr:cNvSpPr>
          <a:spLocks/>
        </xdr:cNvSpPr>
      </xdr:nvSpPr>
      <xdr:spPr bwMode="auto">
        <a:xfrm>
          <a:off x="2200275" y="2295525"/>
          <a:ext cx="219075" cy="8001000"/>
        </a:xfrm>
        <a:prstGeom prst="rightBrace">
          <a:avLst>
            <a:gd name="adj1" fmla="val 6222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47625</xdr:colOff>
      <xdr:row>9</xdr:row>
      <xdr:rowOff>19050</xdr:rowOff>
    </xdr:from>
    <xdr:to>
      <xdr:col>1</xdr:col>
      <xdr:colOff>266700</xdr:colOff>
      <xdr:row>55</xdr:row>
      <xdr:rowOff>133350</xdr:rowOff>
    </xdr:to>
    <xdr:sp macro="" textlink="">
      <xdr:nvSpPr>
        <xdr:cNvPr id="15364" name="AutoShape 4">
          <a:extLst>
            <a:ext uri="{FF2B5EF4-FFF2-40B4-BE49-F238E27FC236}">
              <a16:creationId xmlns:a16="http://schemas.microsoft.com/office/drawing/2014/main" id="{00000000-0008-0000-0600-0000043C0000}"/>
            </a:ext>
          </a:extLst>
        </xdr:cNvPr>
        <xdr:cNvSpPr>
          <a:spLocks/>
        </xdr:cNvSpPr>
      </xdr:nvSpPr>
      <xdr:spPr bwMode="auto">
        <a:xfrm>
          <a:off x="1085850" y="2286000"/>
          <a:ext cx="219075" cy="8001000"/>
        </a:xfrm>
        <a:prstGeom prst="rightBrace">
          <a:avLst>
            <a:gd name="adj1" fmla="val 6222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91</xdr:row>
      <xdr:rowOff>0</xdr:rowOff>
    </xdr:from>
    <xdr:to>
      <xdr:col>0</xdr:col>
      <xdr:colOff>0</xdr:colOff>
      <xdr:row>91</xdr:row>
      <xdr:rowOff>0</xdr:rowOff>
    </xdr:to>
    <xdr:sp macro="" textlink="">
      <xdr:nvSpPr>
        <xdr:cNvPr id="30721" name="テキスト 2">
          <a:extLst>
            <a:ext uri="{FF2B5EF4-FFF2-40B4-BE49-F238E27FC236}">
              <a16:creationId xmlns:a16="http://schemas.microsoft.com/office/drawing/2014/main" id="{00000000-0008-0000-2000-000001780000}"/>
            </a:ext>
          </a:extLst>
        </xdr:cNvPr>
        <xdr:cNvSpPr txBox="1">
          <a:spLocks noChangeArrowheads="1"/>
        </xdr:cNvSpPr>
      </xdr:nvSpPr>
      <xdr:spPr bwMode="auto">
        <a:xfrm>
          <a:off x="0" y="21964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被 保 険 者</a:t>
          </a:r>
        </a:p>
      </xdr:txBody>
    </xdr:sp>
    <xdr:clientData/>
  </xdr:twoCellAnchor>
  <xdr:twoCellAnchor>
    <xdr:from>
      <xdr:col>0</xdr:col>
      <xdr:colOff>0</xdr:colOff>
      <xdr:row>91</xdr:row>
      <xdr:rowOff>0</xdr:rowOff>
    </xdr:from>
    <xdr:to>
      <xdr:col>0</xdr:col>
      <xdr:colOff>0</xdr:colOff>
      <xdr:row>91</xdr:row>
      <xdr:rowOff>0</xdr:rowOff>
    </xdr:to>
    <xdr:sp macro="" textlink="">
      <xdr:nvSpPr>
        <xdr:cNvPr id="30722" name="テキスト 3">
          <a:extLst>
            <a:ext uri="{FF2B5EF4-FFF2-40B4-BE49-F238E27FC236}">
              <a16:creationId xmlns:a16="http://schemas.microsoft.com/office/drawing/2014/main" id="{00000000-0008-0000-2000-000002780000}"/>
            </a:ext>
          </a:extLst>
        </xdr:cNvPr>
        <xdr:cNvSpPr txBox="1">
          <a:spLocks noChangeArrowheads="1"/>
        </xdr:cNvSpPr>
      </xdr:nvSpPr>
      <xdr:spPr bwMode="auto">
        <a:xfrm>
          <a:off x="0" y="21964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被 扶　養 者</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printerSettings" Target="../printerSettings/printerSettings42.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printerSettings" Target="../printerSettings/printerSettings48.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D0476A-1BC3-4D04-A95A-0D91E6E73A4C}">
  <sheetPr codeName="Sheet17"/>
  <dimension ref="B1:B22"/>
  <sheetViews>
    <sheetView tabSelected="1" zoomScaleNormal="100" zoomScaleSheetLayoutView="100" workbookViewId="0">
      <selection activeCell="B1" sqref="B1"/>
    </sheetView>
  </sheetViews>
  <sheetFormatPr defaultColWidth="8" defaultRowHeight="12"/>
  <cols>
    <col min="1" max="1" width="3.26953125" style="475" customWidth="1"/>
    <col min="2" max="2" width="86" style="475" bestFit="1" customWidth="1"/>
    <col min="3" max="16384" width="8" style="475"/>
  </cols>
  <sheetData>
    <row r="1" spans="2:2" ht="27" customHeight="1">
      <c r="B1" s="474" t="s">
        <v>280</v>
      </c>
    </row>
    <row r="2" spans="2:2" ht="20.25" customHeight="1">
      <c r="B2" s="476"/>
    </row>
    <row r="3" spans="2:2" ht="20.25" customHeight="1">
      <c r="B3" s="477" t="s">
        <v>675</v>
      </c>
    </row>
    <row r="4" spans="2:2" ht="20.25" customHeight="1">
      <c r="B4" s="477" t="s">
        <v>676</v>
      </c>
    </row>
    <row r="5" spans="2:2" ht="20.25" customHeight="1">
      <c r="B5" s="477" t="s">
        <v>303</v>
      </c>
    </row>
    <row r="6" spans="2:2" ht="20.25" customHeight="1">
      <c r="B6" s="477" t="s">
        <v>304</v>
      </c>
    </row>
    <row r="7" spans="2:2" ht="20.25" customHeight="1">
      <c r="B7" s="477" t="s">
        <v>380</v>
      </c>
    </row>
    <row r="8" spans="2:2" ht="20.25" customHeight="1">
      <c r="B8" s="477" t="s">
        <v>407</v>
      </c>
    </row>
    <row r="9" spans="2:2" ht="20.25" customHeight="1">
      <c r="B9" s="477" t="s">
        <v>281</v>
      </c>
    </row>
    <row r="10" spans="2:2" ht="20.25" customHeight="1">
      <c r="B10" s="477" t="s">
        <v>408</v>
      </c>
    </row>
    <row r="11" spans="2:2" ht="20.25" customHeight="1">
      <c r="B11" s="477" t="s">
        <v>409</v>
      </c>
    </row>
    <row r="12" spans="2:2" ht="20.25" customHeight="1">
      <c r="B12" s="477" t="s">
        <v>410</v>
      </c>
    </row>
    <row r="13" spans="2:2" ht="20.25" customHeight="1">
      <c r="B13" s="477" t="s">
        <v>411</v>
      </c>
    </row>
    <row r="14" spans="2:2" ht="20.25" customHeight="1">
      <c r="B14" s="477" t="s">
        <v>144</v>
      </c>
    </row>
    <row r="15" spans="2:2" ht="20.25" customHeight="1">
      <c r="B15" s="477" t="s">
        <v>145</v>
      </c>
    </row>
    <row r="16" spans="2:2" ht="20.25" customHeight="1">
      <c r="B16" s="477" t="s">
        <v>282</v>
      </c>
    </row>
    <row r="17" spans="2:2" ht="20.25" customHeight="1">
      <c r="B17" s="477" t="s">
        <v>283</v>
      </c>
    </row>
    <row r="18" spans="2:2" ht="20.25" customHeight="1">
      <c r="B18" s="477" t="s">
        <v>284</v>
      </c>
    </row>
    <row r="19" spans="2:2" ht="20.25" customHeight="1">
      <c r="B19" s="477" t="s">
        <v>285</v>
      </c>
    </row>
    <row r="20" spans="2:2" ht="20.25" customHeight="1">
      <c r="B20" s="477" t="s">
        <v>286</v>
      </c>
    </row>
    <row r="21" spans="2:2" ht="20.25" customHeight="1">
      <c r="B21" s="477" t="s">
        <v>287</v>
      </c>
    </row>
    <row r="22" spans="2:2" ht="20.25" customHeight="1">
      <c r="B22" s="466" t="s">
        <v>370</v>
      </c>
    </row>
  </sheetData>
  <phoneticPr fontId="2"/>
  <pageMargins left="0.78740157480314965" right="0.78740157480314965" top="0.98425196850393704" bottom="0.98425196850393704" header="0.51181102362204722" footer="0.51181102362204722"/>
  <pageSetup paperSize="9" orientation="portrait" horizontalDpi="4294967292"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1"/>
  <dimension ref="A1:AE57"/>
  <sheetViews>
    <sheetView workbookViewId="0">
      <selection activeCell="B9" sqref="B9"/>
    </sheetView>
  </sheetViews>
  <sheetFormatPr defaultColWidth="9" defaultRowHeight="13"/>
  <cols>
    <col min="1" max="1" width="14.90625" style="6" customWidth="1"/>
    <col min="2" max="11" width="18.08984375" style="5" customWidth="1"/>
    <col min="12" max="23" width="15.453125" style="5" customWidth="1"/>
    <col min="24" max="31" width="22.6328125" style="5" customWidth="1"/>
    <col min="32" max="16384" width="9" style="5"/>
  </cols>
  <sheetData>
    <row r="1" spans="1:31" ht="28.5" customHeight="1">
      <c r="B1" s="3" t="s">
        <v>121</v>
      </c>
      <c r="C1" s="3"/>
      <c r="D1" s="3"/>
      <c r="E1" s="3"/>
      <c r="F1" s="3"/>
      <c r="G1" s="3"/>
      <c r="H1" s="3"/>
      <c r="I1" s="3"/>
      <c r="J1" s="3"/>
      <c r="K1" s="269"/>
      <c r="L1" s="3" t="s">
        <v>122</v>
      </c>
      <c r="M1" s="3"/>
      <c r="N1" s="3"/>
      <c r="O1" s="3"/>
      <c r="P1" s="3"/>
      <c r="Q1" s="3"/>
      <c r="R1" s="3"/>
      <c r="S1" s="3"/>
      <c r="T1" s="3"/>
      <c r="U1" s="3"/>
      <c r="V1" s="3"/>
      <c r="W1" s="269"/>
      <c r="X1" s="3" t="s">
        <v>122</v>
      </c>
      <c r="Y1" s="3"/>
      <c r="Z1" s="3"/>
      <c r="AA1" s="3"/>
      <c r="AB1" s="3"/>
      <c r="AC1" s="3"/>
      <c r="AD1" s="3"/>
      <c r="AE1" s="269"/>
    </row>
    <row r="2" spans="1:31">
      <c r="A2" s="212"/>
      <c r="K2" s="275" t="e">
        <f>"（"&amp;#REF!&amp;"年"&amp;#REF!&amp;"月診療分）"</f>
        <v>#REF!</v>
      </c>
      <c r="W2" s="275" t="e">
        <f>"（"&amp;#REF!&amp;"年"&amp;#REF!&amp;"月診療分）"</f>
        <v>#REF!</v>
      </c>
      <c r="AE2" s="275" t="e">
        <f>"（"&amp;#REF!&amp;"年"&amp;#REF!&amp;"月診療分）"</f>
        <v>#REF!</v>
      </c>
    </row>
    <row r="3" spans="1:31">
      <c r="A3" s="851" t="s">
        <v>532</v>
      </c>
      <c r="B3" s="792" t="s">
        <v>492</v>
      </c>
      <c r="C3" s="792"/>
      <c r="D3" s="793" t="s">
        <v>515</v>
      </c>
      <c r="E3" s="826"/>
      <c r="F3" s="826"/>
      <c r="G3" s="826"/>
      <c r="H3" s="826"/>
      <c r="I3" s="826"/>
      <c r="J3" s="826"/>
      <c r="K3" s="794"/>
      <c r="L3" s="793" t="s">
        <v>515</v>
      </c>
      <c r="M3" s="826"/>
      <c r="N3" s="826"/>
      <c r="O3" s="826"/>
      <c r="P3" s="792" t="s">
        <v>528</v>
      </c>
      <c r="Q3" s="792"/>
      <c r="R3" s="792"/>
      <c r="S3" s="792"/>
      <c r="T3" s="792" t="s">
        <v>435</v>
      </c>
      <c r="U3" s="792"/>
      <c r="V3" s="792"/>
      <c r="W3" s="792"/>
      <c r="X3" s="792" t="s">
        <v>222</v>
      </c>
      <c r="Y3" s="792"/>
      <c r="Z3" s="792"/>
      <c r="AA3" s="792"/>
      <c r="AB3" s="792" t="s">
        <v>524</v>
      </c>
      <c r="AC3" s="792"/>
      <c r="AD3" s="792"/>
      <c r="AE3" s="792"/>
    </row>
    <row r="4" spans="1:31">
      <c r="A4" s="852"/>
      <c r="B4" s="792"/>
      <c r="C4" s="792"/>
      <c r="D4" s="792" t="s">
        <v>499</v>
      </c>
      <c r="E4" s="792"/>
      <c r="F4" s="792"/>
      <c r="G4" s="792"/>
      <c r="H4" s="792" t="s">
        <v>520</v>
      </c>
      <c r="I4" s="792"/>
      <c r="J4" s="792"/>
      <c r="K4" s="792"/>
      <c r="L4" s="792" t="s">
        <v>521</v>
      </c>
      <c r="M4" s="792"/>
      <c r="N4" s="792"/>
      <c r="O4" s="792"/>
      <c r="P4" s="792"/>
      <c r="Q4" s="792"/>
      <c r="R4" s="792"/>
      <c r="S4" s="792"/>
      <c r="T4" s="792"/>
      <c r="U4" s="792"/>
      <c r="V4" s="792"/>
      <c r="W4" s="792"/>
      <c r="X4" s="792"/>
      <c r="Y4" s="792"/>
      <c r="Z4" s="792"/>
      <c r="AA4" s="792"/>
      <c r="AB4" s="792"/>
      <c r="AC4" s="792"/>
      <c r="AD4" s="792"/>
      <c r="AE4" s="792"/>
    </row>
    <row r="5" spans="1:31">
      <c r="A5" s="796"/>
      <c r="B5" s="11" t="s">
        <v>493</v>
      </c>
      <c r="C5" s="13" t="s">
        <v>494</v>
      </c>
      <c r="D5" s="11" t="s">
        <v>493</v>
      </c>
      <c r="E5" s="99" t="s">
        <v>516</v>
      </c>
      <c r="F5" s="11" t="s">
        <v>517</v>
      </c>
      <c r="G5" s="12" t="s">
        <v>494</v>
      </c>
      <c r="H5" s="11" t="s">
        <v>493</v>
      </c>
      <c r="I5" s="13" t="s">
        <v>516</v>
      </c>
      <c r="J5" s="11" t="s">
        <v>517</v>
      </c>
      <c r="K5" s="11" t="s">
        <v>494</v>
      </c>
      <c r="L5" s="11" t="s">
        <v>493</v>
      </c>
      <c r="M5" s="13" t="s">
        <v>516</v>
      </c>
      <c r="N5" s="11" t="s">
        <v>517</v>
      </c>
      <c r="O5" s="13" t="s">
        <v>494</v>
      </c>
      <c r="P5" s="11" t="s">
        <v>493</v>
      </c>
      <c r="Q5" s="13" t="s">
        <v>516</v>
      </c>
      <c r="R5" s="11" t="s">
        <v>517</v>
      </c>
      <c r="S5" s="13" t="s">
        <v>494</v>
      </c>
      <c r="T5" s="11" t="s">
        <v>493</v>
      </c>
      <c r="U5" s="39" t="s">
        <v>522</v>
      </c>
      <c r="V5" s="11" t="s">
        <v>517</v>
      </c>
      <c r="W5" s="11" t="s">
        <v>494</v>
      </c>
      <c r="X5" s="11" t="s">
        <v>493</v>
      </c>
      <c r="Y5" s="13" t="s">
        <v>199</v>
      </c>
      <c r="Z5" s="11" t="s">
        <v>523</v>
      </c>
      <c r="AA5" s="13" t="s">
        <v>494</v>
      </c>
      <c r="AB5" s="11" t="s">
        <v>493</v>
      </c>
      <c r="AC5" s="13" t="s">
        <v>516</v>
      </c>
      <c r="AD5" s="11" t="s">
        <v>526</v>
      </c>
      <c r="AE5" s="11" t="s">
        <v>494</v>
      </c>
    </row>
    <row r="6" spans="1:31">
      <c r="A6" s="23"/>
      <c r="B6" s="276" t="s">
        <v>495</v>
      </c>
      <c r="C6" s="15" t="s">
        <v>497</v>
      </c>
      <c r="D6" s="14" t="s">
        <v>495</v>
      </c>
      <c r="E6" s="227" t="s">
        <v>518</v>
      </c>
      <c r="F6" s="16" t="s">
        <v>595</v>
      </c>
      <c r="G6" s="227" t="s">
        <v>497</v>
      </c>
      <c r="H6" s="14" t="s">
        <v>495</v>
      </c>
      <c r="I6" s="227" t="s">
        <v>518</v>
      </c>
      <c r="J6" s="14" t="s">
        <v>595</v>
      </c>
      <c r="K6" s="14" t="s">
        <v>497</v>
      </c>
      <c r="L6" s="14" t="s">
        <v>495</v>
      </c>
      <c r="M6" s="15" t="s">
        <v>518</v>
      </c>
      <c r="N6" s="14" t="s">
        <v>595</v>
      </c>
      <c r="O6" s="15" t="s">
        <v>497</v>
      </c>
      <c r="P6" s="14" t="s">
        <v>495</v>
      </c>
      <c r="Q6" s="15" t="s">
        <v>518</v>
      </c>
      <c r="R6" s="14" t="s">
        <v>595</v>
      </c>
      <c r="S6" s="15" t="s">
        <v>497</v>
      </c>
      <c r="T6" s="14" t="s">
        <v>495</v>
      </c>
      <c r="U6" s="15" t="s">
        <v>530</v>
      </c>
      <c r="V6" s="14" t="s">
        <v>595</v>
      </c>
      <c r="W6" s="14" t="s">
        <v>497</v>
      </c>
      <c r="X6" s="14" t="s">
        <v>495</v>
      </c>
      <c r="Y6" s="15" t="s">
        <v>203</v>
      </c>
      <c r="Z6" s="14" t="s">
        <v>497</v>
      </c>
      <c r="AA6" s="15" t="s">
        <v>497</v>
      </c>
      <c r="AB6" s="14" t="s">
        <v>495</v>
      </c>
      <c r="AC6" s="15" t="s">
        <v>518</v>
      </c>
      <c r="AD6" s="14" t="s">
        <v>497</v>
      </c>
      <c r="AE6" s="14" t="s">
        <v>497</v>
      </c>
    </row>
    <row r="7" spans="1:31" s="19" customFormat="1" ht="19" customHeight="1">
      <c r="A7" s="153" t="e">
        <f>IF(#REF!&lt;=2,"平成"&amp;#REF!&amp;"年"&amp;#REF!&amp;"月","平成"&amp;#REF!&amp;"年"&amp;#REF!&amp;"月")</f>
        <v>#REF!</v>
      </c>
      <c r="B7" s="291">
        <v>4686219</v>
      </c>
      <c r="C7" s="179">
        <v>133863067.587</v>
      </c>
      <c r="D7" s="180">
        <v>2952500</v>
      </c>
      <c r="E7" s="179">
        <v>8862708</v>
      </c>
      <c r="F7" s="179">
        <v>11853896.216</v>
      </c>
      <c r="G7" s="179">
        <v>107984392.573</v>
      </c>
      <c r="H7" s="180">
        <v>167205</v>
      </c>
      <c r="I7" s="179">
        <v>3043034</v>
      </c>
      <c r="J7" s="180">
        <v>7255328.0219999999</v>
      </c>
      <c r="K7" s="179">
        <v>67204497.050999999</v>
      </c>
      <c r="L7" s="180">
        <v>2785295</v>
      </c>
      <c r="M7" s="179">
        <v>5819674</v>
      </c>
      <c r="N7" s="180">
        <v>4598568.1940000001</v>
      </c>
      <c r="O7" s="179">
        <v>40779895.522</v>
      </c>
      <c r="P7" s="180">
        <v>245278</v>
      </c>
      <c r="Q7" s="179">
        <v>581362</v>
      </c>
      <c r="R7" s="180">
        <v>403591.98100000003</v>
      </c>
      <c r="S7" s="179">
        <v>3507940.969</v>
      </c>
      <c r="T7" s="180">
        <v>1484579</v>
      </c>
      <c r="U7" s="179">
        <v>2231722</v>
      </c>
      <c r="V7" s="180">
        <v>2151750.1940000001</v>
      </c>
      <c r="W7" s="179">
        <v>18919896.829</v>
      </c>
      <c r="X7" s="180">
        <v>156168</v>
      </c>
      <c r="Y7" s="179">
        <v>7773643</v>
      </c>
      <c r="Z7" s="180">
        <v>5314360.1399999997</v>
      </c>
      <c r="AA7" s="179">
        <v>3204829.179</v>
      </c>
      <c r="AB7" s="180">
        <v>3862</v>
      </c>
      <c r="AC7" s="179">
        <v>28092</v>
      </c>
      <c r="AD7" s="180">
        <v>277305.33</v>
      </c>
      <c r="AE7" s="179">
        <v>246008.03700000001</v>
      </c>
    </row>
    <row r="8" spans="1:31" s="19" customFormat="1" ht="19" customHeight="1">
      <c r="A8" s="153" t="e">
        <f>IF(#REF!&lt;=2,"平成"&amp;#REF!&amp;"年"&amp;#REF!&amp;"月","平成"&amp;#REF!&amp;"年"&amp;#REF!&amp;"月")</f>
        <v>#REF!</v>
      </c>
      <c r="B8" s="291">
        <v>4870668</v>
      </c>
      <c r="C8" s="179">
        <v>140081316.33199999</v>
      </c>
      <c r="D8" s="180">
        <v>3063854</v>
      </c>
      <c r="E8" s="179">
        <v>9409789</v>
      </c>
      <c r="F8" s="179">
        <v>12364091.193</v>
      </c>
      <c r="G8" s="179">
        <v>112693007.024</v>
      </c>
      <c r="H8" s="180">
        <v>168527</v>
      </c>
      <c r="I8" s="179">
        <v>3201453</v>
      </c>
      <c r="J8" s="180">
        <v>7492914.5520000001</v>
      </c>
      <c r="K8" s="179">
        <v>69492902.754999995</v>
      </c>
      <c r="L8" s="180">
        <v>2895327</v>
      </c>
      <c r="M8" s="179">
        <v>6208336</v>
      </c>
      <c r="N8" s="180">
        <v>4871176.6409999998</v>
      </c>
      <c r="O8" s="179">
        <v>43200104.269000001</v>
      </c>
      <c r="P8" s="180">
        <v>259724</v>
      </c>
      <c r="Q8" s="179">
        <v>619595</v>
      </c>
      <c r="R8" s="180">
        <v>425421.44400000002</v>
      </c>
      <c r="S8" s="179">
        <v>3699965.4819999998</v>
      </c>
      <c r="T8" s="180">
        <v>1543122</v>
      </c>
      <c r="U8" s="179">
        <v>2365748</v>
      </c>
      <c r="V8" s="180">
        <v>2280459.7579999999</v>
      </c>
      <c r="W8" s="179">
        <v>20048802.789999999</v>
      </c>
      <c r="X8" s="180">
        <v>157562</v>
      </c>
      <c r="Y8" s="179">
        <v>8174333</v>
      </c>
      <c r="Z8" s="180">
        <v>5595510.46</v>
      </c>
      <c r="AA8" s="179">
        <v>3380256.5460000001</v>
      </c>
      <c r="AB8" s="180">
        <v>3968</v>
      </c>
      <c r="AC8" s="179">
        <v>29906</v>
      </c>
      <c r="AD8" s="180">
        <v>292123.25</v>
      </c>
      <c r="AE8" s="179">
        <v>259284.49</v>
      </c>
    </row>
    <row r="9" spans="1:31" s="19" customFormat="1" ht="19" customHeight="1">
      <c r="A9" s="158" t="e">
        <f>"平成"&amp;#REF!&amp;"年"&amp;#REF!&amp;"月"</f>
        <v>#REF!</v>
      </c>
      <c r="B9" s="183" t="e">
        <f>#REF!</f>
        <v>#REF!</v>
      </c>
      <c r="C9" s="182" t="e">
        <f>#REF!/1000</f>
        <v>#REF!</v>
      </c>
      <c r="D9" s="183" t="e">
        <f>#REF!</f>
        <v>#REF!</v>
      </c>
      <c r="E9" s="182" t="e">
        <f>#REF!</f>
        <v>#REF!</v>
      </c>
      <c r="F9" s="182" t="e">
        <f>#REF!/1000</f>
        <v>#REF!</v>
      </c>
      <c r="G9" s="182" t="e">
        <f>#REF!/1000</f>
        <v>#REF!</v>
      </c>
      <c r="H9" s="183" t="e">
        <f>#REF!</f>
        <v>#REF!</v>
      </c>
      <c r="I9" s="182" t="e">
        <f>#REF!</f>
        <v>#REF!</v>
      </c>
      <c r="J9" s="183" t="e">
        <f>#REF!/1000</f>
        <v>#REF!</v>
      </c>
      <c r="K9" s="182" t="e">
        <f>#REF!/1000</f>
        <v>#REF!</v>
      </c>
      <c r="L9" s="183" t="e">
        <f>#REF!</f>
        <v>#REF!</v>
      </c>
      <c r="M9" s="182" t="e">
        <f>#REF!</f>
        <v>#REF!</v>
      </c>
      <c r="N9" s="183" t="e">
        <f>#REF!/1000</f>
        <v>#REF!</v>
      </c>
      <c r="O9" s="182" t="e">
        <f>#REF!/1000</f>
        <v>#REF!</v>
      </c>
      <c r="P9" s="183" t="e">
        <f>#REF!</f>
        <v>#REF!</v>
      </c>
      <c r="Q9" s="182" t="e">
        <f>#REF!</f>
        <v>#REF!</v>
      </c>
      <c r="R9" s="183" t="e">
        <f>#REF!/1000</f>
        <v>#REF!</v>
      </c>
      <c r="S9" s="182" t="e">
        <f>#REF!/1000</f>
        <v>#REF!</v>
      </c>
      <c r="T9" s="183" t="e">
        <f>#REF!</f>
        <v>#REF!</v>
      </c>
      <c r="U9" s="182" t="e">
        <f>#REF!</f>
        <v>#REF!</v>
      </c>
      <c r="V9" s="183" t="e">
        <f>#REF!/1000</f>
        <v>#REF!</v>
      </c>
      <c r="W9" s="182" t="e">
        <f>#REF!/1000</f>
        <v>#REF!</v>
      </c>
      <c r="X9" s="183" t="e">
        <f>#REF!</f>
        <v>#REF!</v>
      </c>
      <c r="Y9" s="182" t="e">
        <f>#REF!</f>
        <v>#REF!</v>
      </c>
      <c r="Z9" s="183" t="e">
        <f>#REF!/1000</f>
        <v>#REF!</v>
      </c>
      <c r="AA9" s="182" t="e">
        <f>#REF!/1000</f>
        <v>#REF!</v>
      </c>
      <c r="AB9" s="183" t="e">
        <f>#REF!</f>
        <v>#REF!</v>
      </c>
      <c r="AC9" s="182" t="e">
        <f>#REF!</f>
        <v>#REF!</v>
      </c>
      <c r="AD9" s="183" t="e">
        <f>#REF!/1000</f>
        <v>#REF!</v>
      </c>
      <c r="AE9" s="182" t="e">
        <f>#REF!/1000</f>
        <v>#REF!</v>
      </c>
    </row>
    <row r="10" spans="1:31" s="102" customFormat="1">
      <c r="A10" s="111" t="s">
        <v>533</v>
      </c>
      <c r="B10" s="292" t="e">
        <f>#REF!</f>
        <v>#REF!</v>
      </c>
      <c r="C10" s="293" t="e">
        <f>#REF!/1000</f>
        <v>#REF!</v>
      </c>
      <c r="D10" s="292" t="e">
        <f>#REF!</f>
        <v>#REF!</v>
      </c>
      <c r="E10" s="293" t="e">
        <f>#REF!</f>
        <v>#REF!</v>
      </c>
      <c r="F10" s="292" t="e">
        <f>#REF!/1000</f>
        <v>#REF!</v>
      </c>
      <c r="G10" s="293" t="e">
        <f>#REF!/1000</f>
        <v>#REF!</v>
      </c>
      <c r="H10" s="292" t="e">
        <f>#REF!</f>
        <v>#REF!</v>
      </c>
      <c r="I10" s="293" t="e">
        <f>#REF!</f>
        <v>#REF!</v>
      </c>
      <c r="J10" s="293" t="e">
        <f>#REF!/1000</f>
        <v>#REF!</v>
      </c>
      <c r="K10" s="293" t="e">
        <f>#REF!/1000</f>
        <v>#REF!</v>
      </c>
      <c r="L10" s="293" t="e">
        <f>#REF!</f>
        <v>#REF!</v>
      </c>
      <c r="M10" s="293" t="e">
        <f>#REF!</f>
        <v>#REF!</v>
      </c>
      <c r="N10" s="293" t="e">
        <f>#REF!/1000</f>
        <v>#REF!</v>
      </c>
      <c r="O10" s="293" t="e">
        <f>#REF!/1000</f>
        <v>#REF!</v>
      </c>
      <c r="P10" s="293" t="e">
        <f>#REF!</f>
        <v>#REF!</v>
      </c>
      <c r="Q10" s="293" t="e">
        <f>#REF!</f>
        <v>#REF!</v>
      </c>
      <c r="R10" s="293" t="e">
        <f>#REF!/1000</f>
        <v>#REF!</v>
      </c>
      <c r="S10" s="293" t="e">
        <f>#REF!/1000</f>
        <v>#REF!</v>
      </c>
      <c r="T10" s="293" t="e">
        <f>#REF!</f>
        <v>#REF!</v>
      </c>
      <c r="U10" s="293" t="e">
        <f>#REF!</f>
        <v>#REF!</v>
      </c>
      <c r="V10" s="293" t="e">
        <f>#REF!/1000</f>
        <v>#REF!</v>
      </c>
      <c r="W10" s="293" t="e">
        <f>#REF!/1000</f>
        <v>#REF!</v>
      </c>
      <c r="X10" s="293" t="e">
        <f>#REF!</f>
        <v>#REF!</v>
      </c>
      <c r="Y10" s="293" t="e">
        <f>#REF!</f>
        <v>#REF!</v>
      </c>
      <c r="Z10" s="293" t="e">
        <f>#REF!/1000</f>
        <v>#REF!</v>
      </c>
      <c r="AA10" s="293" t="e">
        <f>#REF!/1000</f>
        <v>#REF!</v>
      </c>
      <c r="AB10" s="293" t="e">
        <f>#REF!</f>
        <v>#REF!</v>
      </c>
      <c r="AC10" s="293" t="e">
        <f>#REF!</f>
        <v>#REF!</v>
      </c>
      <c r="AD10" s="293" t="e">
        <f>#REF!/1000</f>
        <v>#REF!</v>
      </c>
      <c r="AE10" s="293" t="e">
        <f>#REF!/1000</f>
        <v>#REF!</v>
      </c>
    </row>
    <row r="11" spans="1:31" s="102" customFormat="1">
      <c r="A11" s="111" t="s">
        <v>534</v>
      </c>
      <c r="B11" s="292" t="e">
        <f>#REF!</f>
        <v>#REF!</v>
      </c>
      <c r="C11" s="293" t="e">
        <f>#REF!/1000</f>
        <v>#REF!</v>
      </c>
      <c r="D11" s="292" t="e">
        <f>#REF!</f>
        <v>#REF!</v>
      </c>
      <c r="E11" s="293" t="e">
        <f>#REF!</f>
        <v>#REF!</v>
      </c>
      <c r="F11" s="292" t="e">
        <f>#REF!/1000</f>
        <v>#REF!</v>
      </c>
      <c r="G11" s="293" t="e">
        <f>#REF!/1000</f>
        <v>#REF!</v>
      </c>
      <c r="H11" s="292" t="e">
        <f>#REF!</f>
        <v>#REF!</v>
      </c>
      <c r="I11" s="293" t="e">
        <f>#REF!</f>
        <v>#REF!</v>
      </c>
      <c r="J11" s="293" t="e">
        <f>#REF!/1000</f>
        <v>#REF!</v>
      </c>
      <c r="K11" s="293" t="e">
        <f>#REF!/1000</f>
        <v>#REF!</v>
      </c>
      <c r="L11" s="293" t="e">
        <f>#REF!</f>
        <v>#REF!</v>
      </c>
      <c r="M11" s="293" t="e">
        <f>#REF!</f>
        <v>#REF!</v>
      </c>
      <c r="N11" s="293" t="e">
        <f>#REF!/1000</f>
        <v>#REF!</v>
      </c>
      <c r="O11" s="293" t="e">
        <f>#REF!/1000</f>
        <v>#REF!</v>
      </c>
      <c r="P11" s="293" t="e">
        <f>#REF!</f>
        <v>#REF!</v>
      </c>
      <c r="Q11" s="293" t="e">
        <f>#REF!</f>
        <v>#REF!</v>
      </c>
      <c r="R11" s="293" t="e">
        <f>#REF!/1000</f>
        <v>#REF!</v>
      </c>
      <c r="S11" s="293" t="e">
        <f>#REF!/1000</f>
        <v>#REF!</v>
      </c>
      <c r="T11" s="293" t="e">
        <f>#REF!</f>
        <v>#REF!</v>
      </c>
      <c r="U11" s="293" t="e">
        <f>#REF!</f>
        <v>#REF!</v>
      </c>
      <c r="V11" s="293" t="e">
        <f>#REF!/1000</f>
        <v>#REF!</v>
      </c>
      <c r="W11" s="293" t="e">
        <f>#REF!/1000</f>
        <v>#REF!</v>
      </c>
      <c r="X11" s="293" t="e">
        <f>#REF!</f>
        <v>#REF!</v>
      </c>
      <c r="Y11" s="293" t="e">
        <f>#REF!</f>
        <v>#REF!</v>
      </c>
      <c r="Z11" s="293" t="e">
        <f>#REF!/1000</f>
        <v>#REF!</v>
      </c>
      <c r="AA11" s="293" t="e">
        <f>#REF!/1000</f>
        <v>#REF!</v>
      </c>
      <c r="AB11" s="293" t="e">
        <f>#REF!</f>
        <v>#REF!</v>
      </c>
      <c r="AC11" s="293" t="e">
        <f>#REF!</f>
        <v>#REF!</v>
      </c>
      <c r="AD11" s="293" t="e">
        <f>#REF!/1000</f>
        <v>#REF!</v>
      </c>
      <c r="AE11" s="293" t="e">
        <f>#REF!/1000</f>
        <v>#REF!</v>
      </c>
    </row>
    <row r="12" spans="1:31" s="102" customFormat="1">
      <c r="A12" s="111" t="s">
        <v>535</v>
      </c>
      <c r="B12" s="292" t="e">
        <f>#REF!</f>
        <v>#REF!</v>
      </c>
      <c r="C12" s="293" t="e">
        <f>#REF!/1000</f>
        <v>#REF!</v>
      </c>
      <c r="D12" s="292" t="e">
        <f>#REF!</f>
        <v>#REF!</v>
      </c>
      <c r="E12" s="293" t="e">
        <f>#REF!</f>
        <v>#REF!</v>
      </c>
      <c r="F12" s="292" t="e">
        <f>#REF!/1000</f>
        <v>#REF!</v>
      </c>
      <c r="G12" s="293" t="e">
        <f>#REF!/1000</f>
        <v>#REF!</v>
      </c>
      <c r="H12" s="292" t="e">
        <f>#REF!</f>
        <v>#REF!</v>
      </c>
      <c r="I12" s="293" t="e">
        <f>#REF!</f>
        <v>#REF!</v>
      </c>
      <c r="J12" s="293" t="e">
        <f>#REF!/1000</f>
        <v>#REF!</v>
      </c>
      <c r="K12" s="293" t="e">
        <f>#REF!/1000</f>
        <v>#REF!</v>
      </c>
      <c r="L12" s="293" t="e">
        <f>#REF!</f>
        <v>#REF!</v>
      </c>
      <c r="M12" s="293" t="e">
        <f>#REF!</f>
        <v>#REF!</v>
      </c>
      <c r="N12" s="293" t="e">
        <f>#REF!/1000</f>
        <v>#REF!</v>
      </c>
      <c r="O12" s="293" t="e">
        <f>#REF!/1000</f>
        <v>#REF!</v>
      </c>
      <c r="P12" s="293" t="e">
        <f>#REF!</f>
        <v>#REF!</v>
      </c>
      <c r="Q12" s="293" t="e">
        <f>#REF!</f>
        <v>#REF!</v>
      </c>
      <c r="R12" s="293" t="e">
        <f>#REF!/1000</f>
        <v>#REF!</v>
      </c>
      <c r="S12" s="293" t="e">
        <f>#REF!/1000</f>
        <v>#REF!</v>
      </c>
      <c r="T12" s="293" t="e">
        <f>#REF!</f>
        <v>#REF!</v>
      </c>
      <c r="U12" s="293" t="e">
        <f>#REF!</f>
        <v>#REF!</v>
      </c>
      <c r="V12" s="293" t="e">
        <f>#REF!/1000</f>
        <v>#REF!</v>
      </c>
      <c r="W12" s="293" t="e">
        <f>#REF!/1000</f>
        <v>#REF!</v>
      </c>
      <c r="X12" s="293" t="e">
        <f>#REF!</f>
        <v>#REF!</v>
      </c>
      <c r="Y12" s="293" t="e">
        <f>#REF!</f>
        <v>#REF!</v>
      </c>
      <c r="Z12" s="293" t="e">
        <f>#REF!/1000</f>
        <v>#REF!</v>
      </c>
      <c r="AA12" s="293" t="e">
        <f>#REF!/1000</f>
        <v>#REF!</v>
      </c>
      <c r="AB12" s="293" t="e">
        <f>#REF!</f>
        <v>#REF!</v>
      </c>
      <c r="AC12" s="293" t="e">
        <f>#REF!</f>
        <v>#REF!</v>
      </c>
      <c r="AD12" s="293" t="e">
        <f>#REF!/1000</f>
        <v>#REF!</v>
      </c>
      <c r="AE12" s="293" t="e">
        <f>#REF!/1000</f>
        <v>#REF!</v>
      </c>
    </row>
    <row r="13" spans="1:31" s="102" customFormat="1">
      <c r="A13" s="111" t="s">
        <v>536</v>
      </c>
      <c r="B13" s="292" t="e">
        <f>#REF!</f>
        <v>#REF!</v>
      </c>
      <c r="C13" s="293" t="e">
        <f>#REF!/1000</f>
        <v>#REF!</v>
      </c>
      <c r="D13" s="292" t="e">
        <f>#REF!</f>
        <v>#REF!</v>
      </c>
      <c r="E13" s="293" t="e">
        <f>#REF!</f>
        <v>#REF!</v>
      </c>
      <c r="F13" s="292" t="e">
        <f>#REF!/1000</f>
        <v>#REF!</v>
      </c>
      <c r="G13" s="293" t="e">
        <f>#REF!/1000</f>
        <v>#REF!</v>
      </c>
      <c r="H13" s="292" t="e">
        <f>#REF!</f>
        <v>#REF!</v>
      </c>
      <c r="I13" s="293" t="e">
        <f>#REF!</f>
        <v>#REF!</v>
      </c>
      <c r="J13" s="293" t="e">
        <f>#REF!/1000</f>
        <v>#REF!</v>
      </c>
      <c r="K13" s="293" t="e">
        <f>#REF!/1000</f>
        <v>#REF!</v>
      </c>
      <c r="L13" s="293" t="e">
        <f>#REF!</f>
        <v>#REF!</v>
      </c>
      <c r="M13" s="293" t="e">
        <f>#REF!</f>
        <v>#REF!</v>
      </c>
      <c r="N13" s="293" t="e">
        <f>#REF!/1000</f>
        <v>#REF!</v>
      </c>
      <c r="O13" s="293" t="e">
        <f>#REF!/1000</f>
        <v>#REF!</v>
      </c>
      <c r="P13" s="293" t="e">
        <f>#REF!</f>
        <v>#REF!</v>
      </c>
      <c r="Q13" s="293" t="e">
        <f>#REF!</f>
        <v>#REF!</v>
      </c>
      <c r="R13" s="293" t="e">
        <f>#REF!/1000</f>
        <v>#REF!</v>
      </c>
      <c r="S13" s="293" t="e">
        <f>#REF!/1000</f>
        <v>#REF!</v>
      </c>
      <c r="T13" s="293" t="e">
        <f>#REF!</f>
        <v>#REF!</v>
      </c>
      <c r="U13" s="293" t="e">
        <f>#REF!</f>
        <v>#REF!</v>
      </c>
      <c r="V13" s="293" t="e">
        <f>#REF!/1000</f>
        <v>#REF!</v>
      </c>
      <c r="W13" s="293" t="e">
        <f>#REF!/1000</f>
        <v>#REF!</v>
      </c>
      <c r="X13" s="293" t="e">
        <f>#REF!</f>
        <v>#REF!</v>
      </c>
      <c r="Y13" s="293" t="e">
        <f>#REF!</f>
        <v>#REF!</v>
      </c>
      <c r="Z13" s="293" t="e">
        <f>#REF!/1000</f>
        <v>#REF!</v>
      </c>
      <c r="AA13" s="293" t="e">
        <f>#REF!/1000</f>
        <v>#REF!</v>
      </c>
      <c r="AB13" s="293" t="e">
        <f>#REF!</f>
        <v>#REF!</v>
      </c>
      <c r="AC13" s="293" t="e">
        <f>#REF!</f>
        <v>#REF!</v>
      </c>
      <c r="AD13" s="293" t="e">
        <f>#REF!/1000</f>
        <v>#REF!</v>
      </c>
      <c r="AE13" s="293" t="e">
        <f>#REF!/1000</f>
        <v>#REF!</v>
      </c>
    </row>
    <row r="14" spans="1:31" s="102" customFormat="1">
      <c r="A14" s="111" t="s">
        <v>537</v>
      </c>
      <c r="B14" s="292" t="e">
        <f>#REF!</f>
        <v>#REF!</v>
      </c>
      <c r="C14" s="293" t="e">
        <f>#REF!/1000</f>
        <v>#REF!</v>
      </c>
      <c r="D14" s="292" t="e">
        <f>#REF!</f>
        <v>#REF!</v>
      </c>
      <c r="E14" s="293" t="e">
        <f>#REF!</f>
        <v>#REF!</v>
      </c>
      <c r="F14" s="292" t="e">
        <f>#REF!/1000</f>
        <v>#REF!</v>
      </c>
      <c r="G14" s="293" t="e">
        <f>#REF!/1000</f>
        <v>#REF!</v>
      </c>
      <c r="H14" s="292" t="e">
        <f>#REF!</f>
        <v>#REF!</v>
      </c>
      <c r="I14" s="293" t="e">
        <f>#REF!</f>
        <v>#REF!</v>
      </c>
      <c r="J14" s="293" t="e">
        <f>#REF!/1000</f>
        <v>#REF!</v>
      </c>
      <c r="K14" s="293" t="e">
        <f>#REF!/1000</f>
        <v>#REF!</v>
      </c>
      <c r="L14" s="293" t="e">
        <f>#REF!</f>
        <v>#REF!</v>
      </c>
      <c r="M14" s="293" t="e">
        <f>#REF!</f>
        <v>#REF!</v>
      </c>
      <c r="N14" s="293" t="e">
        <f>#REF!/1000</f>
        <v>#REF!</v>
      </c>
      <c r="O14" s="293" t="e">
        <f>#REF!/1000</f>
        <v>#REF!</v>
      </c>
      <c r="P14" s="293" t="e">
        <f>#REF!</f>
        <v>#REF!</v>
      </c>
      <c r="Q14" s="293" t="e">
        <f>#REF!</f>
        <v>#REF!</v>
      </c>
      <c r="R14" s="293" t="e">
        <f>#REF!/1000</f>
        <v>#REF!</v>
      </c>
      <c r="S14" s="293" t="e">
        <f>#REF!/1000</f>
        <v>#REF!</v>
      </c>
      <c r="T14" s="293" t="e">
        <f>#REF!</f>
        <v>#REF!</v>
      </c>
      <c r="U14" s="293" t="e">
        <f>#REF!</f>
        <v>#REF!</v>
      </c>
      <c r="V14" s="293" t="e">
        <f>#REF!/1000</f>
        <v>#REF!</v>
      </c>
      <c r="W14" s="293" t="e">
        <f>#REF!/1000</f>
        <v>#REF!</v>
      </c>
      <c r="X14" s="293" t="e">
        <f>#REF!</f>
        <v>#REF!</v>
      </c>
      <c r="Y14" s="293" t="e">
        <f>#REF!</f>
        <v>#REF!</v>
      </c>
      <c r="Z14" s="293" t="e">
        <f>#REF!/1000</f>
        <v>#REF!</v>
      </c>
      <c r="AA14" s="293" t="e">
        <f>#REF!/1000</f>
        <v>#REF!</v>
      </c>
      <c r="AB14" s="293" t="e">
        <f>#REF!</f>
        <v>#REF!</v>
      </c>
      <c r="AC14" s="293" t="e">
        <f>#REF!</f>
        <v>#REF!</v>
      </c>
      <c r="AD14" s="293" t="e">
        <f>#REF!/1000</f>
        <v>#REF!</v>
      </c>
      <c r="AE14" s="293" t="e">
        <f>#REF!/1000</f>
        <v>#REF!</v>
      </c>
    </row>
    <row r="15" spans="1:31" s="102" customFormat="1">
      <c r="A15" s="111" t="s">
        <v>538</v>
      </c>
      <c r="B15" s="292" t="e">
        <f>#REF!</f>
        <v>#REF!</v>
      </c>
      <c r="C15" s="293" t="e">
        <f>#REF!/1000</f>
        <v>#REF!</v>
      </c>
      <c r="D15" s="292" t="e">
        <f>#REF!</f>
        <v>#REF!</v>
      </c>
      <c r="E15" s="293" t="e">
        <f>#REF!</f>
        <v>#REF!</v>
      </c>
      <c r="F15" s="292" t="e">
        <f>#REF!/1000</f>
        <v>#REF!</v>
      </c>
      <c r="G15" s="293" t="e">
        <f>#REF!/1000</f>
        <v>#REF!</v>
      </c>
      <c r="H15" s="292" t="e">
        <f>#REF!</f>
        <v>#REF!</v>
      </c>
      <c r="I15" s="293" t="e">
        <f>#REF!</f>
        <v>#REF!</v>
      </c>
      <c r="J15" s="293" t="e">
        <f>#REF!/1000</f>
        <v>#REF!</v>
      </c>
      <c r="K15" s="293" t="e">
        <f>#REF!/1000</f>
        <v>#REF!</v>
      </c>
      <c r="L15" s="293" t="e">
        <f>#REF!</f>
        <v>#REF!</v>
      </c>
      <c r="M15" s="293" t="e">
        <f>#REF!</f>
        <v>#REF!</v>
      </c>
      <c r="N15" s="293" t="e">
        <f>#REF!/1000</f>
        <v>#REF!</v>
      </c>
      <c r="O15" s="293" t="e">
        <f>#REF!/1000</f>
        <v>#REF!</v>
      </c>
      <c r="P15" s="293" t="e">
        <f>#REF!</f>
        <v>#REF!</v>
      </c>
      <c r="Q15" s="293" t="e">
        <f>#REF!</f>
        <v>#REF!</v>
      </c>
      <c r="R15" s="293" t="e">
        <f>#REF!/1000</f>
        <v>#REF!</v>
      </c>
      <c r="S15" s="293" t="e">
        <f>#REF!/1000</f>
        <v>#REF!</v>
      </c>
      <c r="T15" s="293" t="e">
        <f>#REF!</f>
        <v>#REF!</v>
      </c>
      <c r="U15" s="293" t="e">
        <f>#REF!</f>
        <v>#REF!</v>
      </c>
      <c r="V15" s="293" t="e">
        <f>#REF!/1000</f>
        <v>#REF!</v>
      </c>
      <c r="W15" s="293" t="e">
        <f>#REF!/1000</f>
        <v>#REF!</v>
      </c>
      <c r="X15" s="293" t="e">
        <f>#REF!</f>
        <v>#REF!</v>
      </c>
      <c r="Y15" s="293" t="e">
        <f>#REF!</f>
        <v>#REF!</v>
      </c>
      <c r="Z15" s="293" t="e">
        <f>#REF!/1000</f>
        <v>#REF!</v>
      </c>
      <c r="AA15" s="293" t="e">
        <f>#REF!/1000</f>
        <v>#REF!</v>
      </c>
      <c r="AB15" s="293" t="e">
        <f>#REF!</f>
        <v>#REF!</v>
      </c>
      <c r="AC15" s="293" t="e">
        <f>#REF!</f>
        <v>#REF!</v>
      </c>
      <c r="AD15" s="293" t="e">
        <f>#REF!/1000</f>
        <v>#REF!</v>
      </c>
      <c r="AE15" s="293" t="e">
        <f>#REF!/1000</f>
        <v>#REF!</v>
      </c>
    </row>
    <row r="16" spans="1:31" s="102" customFormat="1">
      <c r="A16" s="171" t="s">
        <v>539</v>
      </c>
      <c r="B16" s="294" t="e">
        <f>#REF!</f>
        <v>#REF!</v>
      </c>
      <c r="C16" s="295" t="e">
        <f>#REF!/1000</f>
        <v>#REF!</v>
      </c>
      <c r="D16" s="294" t="e">
        <f>#REF!</f>
        <v>#REF!</v>
      </c>
      <c r="E16" s="295" t="e">
        <f>#REF!</f>
        <v>#REF!</v>
      </c>
      <c r="F16" s="294" t="e">
        <f>#REF!/1000</f>
        <v>#REF!</v>
      </c>
      <c r="G16" s="295" t="e">
        <f>#REF!/1000</f>
        <v>#REF!</v>
      </c>
      <c r="H16" s="294" t="e">
        <f>#REF!</f>
        <v>#REF!</v>
      </c>
      <c r="I16" s="295" t="e">
        <f>#REF!</f>
        <v>#REF!</v>
      </c>
      <c r="J16" s="295" t="e">
        <f>#REF!/1000</f>
        <v>#REF!</v>
      </c>
      <c r="K16" s="295" t="e">
        <f>#REF!/1000</f>
        <v>#REF!</v>
      </c>
      <c r="L16" s="295" t="e">
        <f>#REF!</f>
        <v>#REF!</v>
      </c>
      <c r="M16" s="295" t="e">
        <f>#REF!</f>
        <v>#REF!</v>
      </c>
      <c r="N16" s="295" t="e">
        <f>#REF!/1000</f>
        <v>#REF!</v>
      </c>
      <c r="O16" s="295" t="e">
        <f>#REF!/1000</f>
        <v>#REF!</v>
      </c>
      <c r="P16" s="295" t="e">
        <f>#REF!</f>
        <v>#REF!</v>
      </c>
      <c r="Q16" s="295" t="e">
        <f>#REF!</f>
        <v>#REF!</v>
      </c>
      <c r="R16" s="295" t="e">
        <f>#REF!/1000</f>
        <v>#REF!</v>
      </c>
      <c r="S16" s="295" t="e">
        <f>#REF!/1000</f>
        <v>#REF!</v>
      </c>
      <c r="T16" s="295" t="e">
        <f>#REF!</f>
        <v>#REF!</v>
      </c>
      <c r="U16" s="295" t="e">
        <f>#REF!</f>
        <v>#REF!</v>
      </c>
      <c r="V16" s="295" t="e">
        <f>#REF!/1000</f>
        <v>#REF!</v>
      </c>
      <c r="W16" s="295" t="e">
        <f>#REF!/1000</f>
        <v>#REF!</v>
      </c>
      <c r="X16" s="295" t="e">
        <f>#REF!</f>
        <v>#REF!</v>
      </c>
      <c r="Y16" s="295" t="e">
        <f>#REF!</f>
        <v>#REF!</v>
      </c>
      <c r="Z16" s="295" t="e">
        <f>#REF!/1000</f>
        <v>#REF!</v>
      </c>
      <c r="AA16" s="295" t="e">
        <f>#REF!/1000</f>
        <v>#REF!</v>
      </c>
      <c r="AB16" s="295" t="e">
        <f>#REF!</f>
        <v>#REF!</v>
      </c>
      <c r="AC16" s="295" t="e">
        <f>#REF!</f>
        <v>#REF!</v>
      </c>
      <c r="AD16" s="295" t="e">
        <f>#REF!/1000</f>
        <v>#REF!</v>
      </c>
      <c r="AE16" s="295" t="e">
        <f>#REF!/1000</f>
        <v>#REF!</v>
      </c>
    </row>
    <row r="17" spans="1:31" s="102" customFormat="1">
      <c r="A17" s="111" t="s">
        <v>540</v>
      </c>
      <c r="B17" s="292" t="e">
        <f>#REF!</f>
        <v>#REF!</v>
      </c>
      <c r="C17" s="293" t="e">
        <f>#REF!/1000</f>
        <v>#REF!</v>
      </c>
      <c r="D17" s="292" t="e">
        <f>#REF!</f>
        <v>#REF!</v>
      </c>
      <c r="E17" s="293" t="e">
        <f>#REF!</f>
        <v>#REF!</v>
      </c>
      <c r="F17" s="292" t="e">
        <f>#REF!/1000</f>
        <v>#REF!</v>
      </c>
      <c r="G17" s="293" t="e">
        <f>#REF!/1000</f>
        <v>#REF!</v>
      </c>
      <c r="H17" s="292" t="e">
        <f>#REF!</f>
        <v>#REF!</v>
      </c>
      <c r="I17" s="293" t="e">
        <f>#REF!</f>
        <v>#REF!</v>
      </c>
      <c r="J17" s="293" t="e">
        <f>#REF!/1000</f>
        <v>#REF!</v>
      </c>
      <c r="K17" s="293" t="e">
        <f>#REF!/1000</f>
        <v>#REF!</v>
      </c>
      <c r="L17" s="293" t="e">
        <f>#REF!</f>
        <v>#REF!</v>
      </c>
      <c r="M17" s="293" t="e">
        <f>#REF!</f>
        <v>#REF!</v>
      </c>
      <c r="N17" s="293" t="e">
        <f>#REF!/1000</f>
        <v>#REF!</v>
      </c>
      <c r="O17" s="293" t="e">
        <f>#REF!/1000</f>
        <v>#REF!</v>
      </c>
      <c r="P17" s="293" t="e">
        <f>#REF!</f>
        <v>#REF!</v>
      </c>
      <c r="Q17" s="293" t="e">
        <f>#REF!</f>
        <v>#REF!</v>
      </c>
      <c r="R17" s="293" t="e">
        <f>#REF!/1000</f>
        <v>#REF!</v>
      </c>
      <c r="S17" s="293" t="e">
        <f>#REF!/1000</f>
        <v>#REF!</v>
      </c>
      <c r="T17" s="293" t="e">
        <f>#REF!</f>
        <v>#REF!</v>
      </c>
      <c r="U17" s="293" t="e">
        <f>#REF!</f>
        <v>#REF!</v>
      </c>
      <c r="V17" s="293" t="e">
        <f>#REF!/1000</f>
        <v>#REF!</v>
      </c>
      <c r="W17" s="293" t="e">
        <f>#REF!/1000</f>
        <v>#REF!</v>
      </c>
      <c r="X17" s="293" t="e">
        <f>#REF!</f>
        <v>#REF!</v>
      </c>
      <c r="Y17" s="293" t="e">
        <f>#REF!</f>
        <v>#REF!</v>
      </c>
      <c r="Z17" s="293" t="e">
        <f>#REF!/1000</f>
        <v>#REF!</v>
      </c>
      <c r="AA17" s="293" t="e">
        <f>#REF!/1000</f>
        <v>#REF!</v>
      </c>
      <c r="AB17" s="293" t="e">
        <f>#REF!</f>
        <v>#REF!</v>
      </c>
      <c r="AC17" s="293" t="e">
        <f>#REF!</f>
        <v>#REF!</v>
      </c>
      <c r="AD17" s="293" t="e">
        <f>#REF!/1000</f>
        <v>#REF!</v>
      </c>
      <c r="AE17" s="293" t="e">
        <f>#REF!/1000</f>
        <v>#REF!</v>
      </c>
    </row>
    <row r="18" spans="1:31" s="102" customFormat="1">
      <c r="A18" s="111" t="s">
        <v>541</v>
      </c>
      <c r="B18" s="292" t="e">
        <f>#REF!</f>
        <v>#REF!</v>
      </c>
      <c r="C18" s="293" t="e">
        <f>#REF!/1000</f>
        <v>#REF!</v>
      </c>
      <c r="D18" s="292" t="e">
        <f>#REF!</f>
        <v>#REF!</v>
      </c>
      <c r="E18" s="293" t="e">
        <f>#REF!</f>
        <v>#REF!</v>
      </c>
      <c r="F18" s="292" t="e">
        <f>#REF!/1000</f>
        <v>#REF!</v>
      </c>
      <c r="G18" s="293" t="e">
        <f>#REF!/1000</f>
        <v>#REF!</v>
      </c>
      <c r="H18" s="292" t="e">
        <f>#REF!</f>
        <v>#REF!</v>
      </c>
      <c r="I18" s="293" t="e">
        <f>#REF!</f>
        <v>#REF!</v>
      </c>
      <c r="J18" s="293" t="e">
        <f>#REF!/1000</f>
        <v>#REF!</v>
      </c>
      <c r="K18" s="293" t="e">
        <f>#REF!/1000</f>
        <v>#REF!</v>
      </c>
      <c r="L18" s="293" t="e">
        <f>#REF!</f>
        <v>#REF!</v>
      </c>
      <c r="M18" s="293" t="e">
        <f>#REF!</f>
        <v>#REF!</v>
      </c>
      <c r="N18" s="293" t="e">
        <f>#REF!/1000</f>
        <v>#REF!</v>
      </c>
      <c r="O18" s="293" t="e">
        <f>#REF!/1000</f>
        <v>#REF!</v>
      </c>
      <c r="P18" s="293" t="e">
        <f>#REF!</f>
        <v>#REF!</v>
      </c>
      <c r="Q18" s="293" t="e">
        <f>#REF!</f>
        <v>#REF!</v>
      </c>
      <c r="R18" s="293" t="e">
        <f>#REF!/1000</f>
        <v>#REF!</v>
      </c>
      <c r="S18" s="293" t="e">
        <f>#REF!/1000</f>
        <v>#REF!</v>
      </c>
      <c r="T18" s="293" t="e">
        <f>#REF!</f>
        <v>#REF!</v>
      </c>
      <c r="U18" s="293" t="e">
        <f>#REF!</f>
        <v>#REF!</v>
      </c>
      <c r="V18" s="293" t="e">
        <f>#REF!/1000</f>
        <v>#REF!</v>
      </c>
      <c r="W18" s="293" t="e">
        <f>#REF!/1000</f>
        <v>#REF!</v>
      </c>
      <c r="X18" s="293" t="e">
        <f>#REF!</f>
        <v>#REF!</v>
      </c>
      <c r="Y18" s="293" t="e">
        <f>#REF!</f>
        <v>#REF!</v>
      </c>
      <c r="Z18" s="293" t="e">
        <f>#REF!/1000</f>
        <v>#REF!</v>
      </c>
      <c r="AA18" s="293" t="e">
        <f>#REF!/1000</f>
        <v>#REF!</v>
      </c>
      <c r="AB18" s="293" t="e">
        <f>#REF!</f>
        <v>#REF!</v>
      </c>
      <c r="AC18" s="293" t="e">
        <f>#REF!</f>
        <v>#REF!</v>
      </c>
      <c r="AD18" s="293" t="e">
        <f>#REF!/1000</f>
        <v>#REF!</v>
      </c>
      <c r="AE18" s="293" t="e">
        <f>#REF!/1000</f>
        <v>#REF!</v>
      </c>
    </row>
    <row r="19" spans="1:31" s="102" customFormat="1">
      <c r="A19" s="111" t="s">
        <v>542</v>
      </c>
      <c r="B19" s="292" t="e">
        <f>#REF!</f>
        <v>#REF!</v>
      </c>
      <c r="C19" s="293" t="e">
        <f>#REF!/1000</f>
        <v>#REF!</v>
      </c>
      <c r="D19" s="292" t="e">
        <f>#REF!</f>
        <v>#REF!</v>
      </c>
      <c r="E19" s="293" t="e">
        <f>#REF!</f>
        <v>#REF!</v>
      </c>
      <c r="F19" s="292" t="e">
        <f>#REF!/1000</f>
        <v>#REF!</v>
      </c>
      <c r="G19" s="293" t="e">
        <f>#REF!/1000</f>
        <v>#REF!</v>
      </c>
      <c r="H19" s="292" t="e">
        <f>#REF!</f>
        <v>#REF!</v>
      </c>
      <c r="I19" s="293" t="e">
        <f>#REF!</f>
        <v>#REF!</v>
      </c>
      <c r="J19" s="293" t="e">
        <f>#REF!/1000</f>
        <v>#REF!</v>
      </c>
      <c r="K19" s="293" t="e">
        <f>#REF!/1000</f>
        <v>#REF!</v>
      </c>
      <c r="L19" s="293" t="e">
        <f>#REF!</f>
        <v>#REF!</v>
      </c>
      <c r="M19" s="293" t="e">
        <f>#REF!</f>
        <v>#REF!</v>
      </c>
      <c r="N19" s="293" t="e">
        <f>#REF!/1000</f>
        <v>#REF!</v>
      </c>
      <c r="O19" s="293" t="e">
        <f>#REF!/1000</f>
        <v>#REF!</v>
      </c>
      <c r="P19" s="293" t="e">
        <f>#REF!</f>
        <v>#REF!</v>
      </c>
      <c r="Q19" s="293" t="e">
        <f>#REF!</f>
        <v>#REF!</v>
      </c>
      <c r="R19" s="293" t="e">
        <f>#REF!/1000</f>
        <v>#REF!</v>
      </c>
      <c r="S19" s="293" t="e">
        <f>#REF!/1000</f>
        <v>#REF!</v>
      </c>
      <c r="T19" s="293" t="e">
        <f>#REF!</f>
        <v>#REF!</v>
      </c>
      <c r="U19" s="293" t="e">
        <f>#REF!</f>
        <v>#REF!</v>
      </c>
      <c r="V19" s="293" t="e">
        <f>#REF!/1000</f>
        <v>#REF!</v>
      </c>
      <c r="W19" s="293" t="e">
        <f>#REF!/1000</f>
        <v>#REF!</v>
      </c>
      <c r="X19" s="293" t="e">
        <f>#REF!</f>
        <v>#REF!</v>
      </c>
      <c r="Y19" s="293" t="e">
        <f>#REF!</f>
        <v>#REF!</v>
      </c>
      <c r="Z19" s="293" t="e">
        <f>#REF!/1000</f>
        <v>#REF!</v>
      </c>
      <c r="AA19" s="293" t="e">
        <f>#REF!/1000</f>
        <v>#REF!</v>
      </c>
      <c r="AB19" s="293" t="e">
        <f>#REF!</f>
        <v>#REF!</v>
      </c>
      <c r="AC19" s="293" t="e">
        <f>#REF!</f>
        <v>#REF!</v>
      </c>
      <c r="AD19" s="293" t="e">
        <f>#REF!/1000</f>
        <v>#REF!</v>
      </c>
      <c r="AE19" s="293" t="e">
        <f>#REF!/1000</f>
        <v>#REF!</v>
      </c>
    </row>
    <row r="20" spans="1:31" s="102" customFormat="1">
      <c r="A20" s="111" t="s">
        <v>543</v>
      </c>
      <c r="B20" s="292" t="e">
        <f>#REF!</f>
        <v>#REF!</v>
      </c>
      <c r="C20" s="293" t="e">
        <f>#REF!/1000</f>
        <v>#REF!</v>
      </c>
      <c r="D20" s="292" t="e">
        <f>#REF!</f>
        <v>#REF!</v>
      </c>
      <c r="E20" s="293" t="e">
        <f>#REF!</f>
        <v>#REF!</v>
      </c>
      <c r="F20" s="292" t="e">
        <f>#REF!/1000</f>
        <v>#REF!</v>
      </c>
      <c r="G20" s="293" t="e">
        <f>#REF!/1000</f>
        <v>#REF!</v>
      </c>
      <c r="H20" s="292" t="e">
        <f>#REF!</f>
        <v>#REF!</v>
      </c>
      <c r="I20" s="293" t="e">
        <f>#REF!</f>
        <v>#REF!</v>
      </c>
      <c r="J20" s="293" t="e">
        <f>#REF!/1000</f>
        <v>#REF!</v>
      </c>
      <c r="K20" s="293" t="e">
        <f>#REF!/1000</f>
        <v>#REF!</v>
      </c>
      <c r="L20" s="293" t="e">
        <f>#REF!</f>
        <v>#REF!</v>
      </c>
      <c r="M20" s="293" t="e">
        <f>#REF!</f>
        <v>#REF!</v>
      </c>
      <c r="N20" s="293" t="e">
        <f>#REF!/1000</f>
        <v>#REF!</v>
      </c>
      <c r="O20" s="293" t="e">
        <f>#REF!/1000</f>
        <v>#REF!</v>
      </c>
      <c r="P20" s="293" t="e">
        <f>#REF!</f>
        <v>#REF!</v>
      </c>
      <c r="Q20" s="293" t="e">
        <f>#REF!</f>
        <v>#REF!</v>
      </c>
      <c r="R20" s="293" t="e">
        <f>#REF!/1000</f>
        <v>#REF!</v>
      </c>
      <c r="S20" s="293" t="e">
        <f>#REF!/1000</f>
        <v>#REF!</v>
      </c>
      <c r="T20" s="293" t="e">
        <f>#REF!</f>
        <v>#REF!</v>
      </c>
      <c r="U20" s="293" t="e">
        <f>#REF!</f>
        <v>#REF!</v>
      </c>
      <c r="V20" s="293" t="e">
        <f>#REF!/1000</f>
        <v>#REF!</v>
      </c>
      <c r="W20" s="293" t="e">
        <f>#REF!/1000</f>
        <v>#REF!</v>
      </c>
      <c r="X20" s="293" t="e">
        <f>#REF!</f>
        <v>#REF!</v>
      </c>
      <c r="Y20" s="293" t="e">
        <f>#REF!</f>
        <v>#REF!</v>
      </c>
      <c r="Z20" s="293" t="e">
        <f>#REF!/1000</f>
        <v>#REF!</v>
      </c>
      <c r="AA20" s="293" t="e">
        <f>#REF!/1000</f>
        <v>#REF!</v>
      </c>
      <c r="AB20" s="293" t="e">
        <f>#REF!</f>
        <v>#REF!</v>
      </c>
      <c r="AC20" s="293" t="e">
        <f>#REF!</f>
        <v>#REF!</v>
      </c>
      <c r="AD20" s="293" t="e">
        <f>#REF!/1000</f>
        <v>#REF!</v>
      </c>
      <c r="AE20" s="293" t="e">
        <f>#REF!/1000</f>
        <v>#REF!</v>
      </c>
    </row>
    <row r="21" spans="1:31" s="102" customFormat="1">
      <c r="A21" s="171" t="s">
        <v>544</v>
      </c>
      <c r="B21" s="294" t="e">
        <f>#REF!</f>
        <v>#REF!</v>
      </c>
      <c r="C21" s="295" t="e">
        <f>#REF!/1000</f>
        <v>#REF!</v>
      </c>
      <c r="D21" s="294" t="e">
        <f>#REF!</f>
        <v>#REF!</v>
      </c>
      <c r="E21" s="295" t="e">
        <f>#REF!</f>
        <v>#REF!</v>
      </c>
      <c r="F21" s="294" t="e">
        <f>#REF!/1000</f>
        <v>#REF!</v>
      </c>
      <c r="G21" s="295" t="e">
        <f>#REF!/1000</f>
        <v>#REF!</v>
      </c>
      <c r="H21" s="294" t="e">
        <f>#REF!</f>
        <v>#REF!</v>
      </c>
      <c r="I21" s="295" t="e">
        <f>#REF!</f>
        <v>#REF!</v>
      </c>
      <c r="J21" s="295" t="e">
        <f>#REF!/1000</f>
        <v>#REF!</v>
      </c>
      <c r="K21" s="295" t="e">
        <f>#REF!/1000</f>
        <v>#REF!</v>
      </c>
      <c r="L21" s="295" t="e">
        <f>#REF!</f>
        <v>#REF!</v>
      </c>
      <c r="M21" s="295" t="e">
        <f>#REF!</f>
        <v>#REF!</v>
      </c>
      <c r="N21" s="295" t="e">
        <f>#REF!/1000</f>
        <v>#REF!</v>
      </c>
      <c r="O21" s="295" t="e">
        <f>#REF!/1000</f>
        <v>#REF!</v>
      </c>
      <c r="P21" s="295" t="e">
        <f>#REF!</f>
        <v>#REF!</v>
      </c>
      <c r="Q21" s="295" t="e">
        <f>#REF!</f>
        <v>#REF!</v>
      </c>
      <c r="R21" s="295" t="e">
        <f>#REF!/1000</f>
        <v>#REF!</v>
      </c>
      <c r="S21" s="295" t="e">
        <f>#REF!/1000</f>
        <v>#REF!</v>
      </c>
      <c r="T21" s="295" t="e">
        <f>#REF!</f>
        <v>#REF!</v>
      </c>
      <c r="U21" s="295" t="e">
        <f>#REF!</f>
        <v>#REF!</v>
      </c>
      <c r="V21" s="295" t="e">
        <f>#REF!/1000</f>
        <v>#REF!</v>
      </c>
      <c r="W21" s="295" t="e">
        <f>#REF!/1000</f>
        <v>#REF!</v>
      </c>
      <c r="X21" s="295" t="e">
        <f>#REF!</f>
        <v>#REF!</v>
      </c>
      <c r="Y21" s="295" t="e">
        <f>#REF!</f>
        <v>#REF!</v>
      </c>
      <c r="Z21" s="295" t="e">
        <f>#REF!/1000</f>
        <v>#REF!</v>
      </c>
      <c r="AA21" s="295" t="e">
        <f>#REF!/1000</f>
        <v>#REF!</v>
      </c>
      <c r="AB21" s="295" t="e">
        <f>#REF!</f>
        <v>#REF!</v>
      </c>
      <c r="AC21" s="295" t="e">
        <f>#REF!</f>
        <v>#REF!</v>
      </c>
      <c r="AD21" s="295" t="e">
        <f>#REF!/1000</f>
        <v>#REF!</v>
      </c>
      <c r="AE21" s="295" t="e">
        <f>#REF!/1000</f>
        <v>#REF!</v>
      </c>
    </row>
    <row r="22" spans="1:31" s="102" customFormat="1">
      <c r="A22" s="111" t="s">
        <v>545</v>
      </c>
      <c r="B22" s="292" t="e">
        <f>#REF!</f>
        <v>#REF!</v>
      </c>
      <c r="C22" s="293" t="e">
        <f>#REF!/1000</f>
        <v>#REF!</v>
      </c>
      <c r="D22" s="292" t="e">
        <f>#REF!</f>
        <v>#REF!</v>
      </c>
      <c r="E22" s="293" t="e">
        <f>#REF!</f>
        <v>#REF!</v>
      </c>
      <c r="F22" s="292" t="e">
        <f>#REF!/1000</f>
        <v>#REF!</v>
      </c>
      <c r="G22" s="293" t="e">
        <f>#REF!/1000</f>
        <v>#REF!</v>
      </c>
      <c r="H22" s="292" t="e">
        <f>#REF!</f>
        <v>#REF!</v>
      </c>
      <c r="I22" s="293" t="e">
        <f>#REF!</f>
        <v>#REF!</v>
      </c>
      <c r="J22" s="293" t="e">
        <f>#REF!/1000</f>
        <v>#REF!</v>
      </c>
      <c r="K22" s="293" t="e">
        <f>#REF!/1000</f>
        <v>#REF!</v>
      </c>
      <c r="L22" s="293" t="e">
        <f>#REF!</f>
        <v>#REF!</v>
      </c>
      <c r="M22" s="293" t="e">
        <f>#REF!</f>
        <v>#REF!</v>
      </c>
      <c r="N22" s="293" t="e">
        <f>#REF!/1000</f>
        <v>#REF!</v>
      </c>
      <c r="O22" s="293" t="e">
        <f>#REF!/1000</f>
        <v>#REF!</v>
      </c>
      <c r="P22" s="293" t="e">
        <f>#REF!</f>
        <v>#REF!</v>
      </c>
      <c r="Q22" s="293" t="e">
        <f>#REF!</f>
        <v>#REF!</v>
      </c>
      <c r="R22" s="293" t="e">
        <f>#REF!/1000</f>
        <v>#REF!</v>
      </c>
      <c r="S22" s="293" t="e">
        <f>#REF!/1000</f>
        <v>#REF!</v>
      </c>
      <c r="T22" s="293" t="e">
        <f>#REF!</f>
        <v>#REF!</v>
      </c>
      <c r="U22" s="293" t="e">
        <f>#REF!</f>
        <v>#REF!</v>
      </c>
      <c r="V22" s="293" t="e">
        <f>#REF!/1000</f>
        <v>#REF!</v>
      </c>
      <c r="W22" s="293" t="e">
        <f>#REF!/1000</f>
        <v>#REF!</v>
      </c>
      <c r="X22" s="293" t="e">
        <f>#REF!</f>
        <v>#REF!</v>
      </c>
      <c r="Y22" s="293" t="e">
        <f>#REF!</f>
        <v>#REF!</v>
      </c>
      <c r="Z22" s="293" t="e">
        <f>#REF!/1000</f>
        <v>#REF!</v>
      </c>
      <c r="AA22" s="293" t="e">
        <f>#REF!/1000</f>
        <v>#REF!</v>
      </c>
      <c r="AB22" s="293" t="e">
        <f>#REF!</f>
        <v>#REF!</v>
      </c>
      <c r="AC22" s="293" t="e">
        <f>#REF!</f>
        <v>#REF!</v>
      </c>
      <c r="AD22" s="293" t="e">
        <f>#REF!/1000</f>
        <v>#REF!</v>
      </c>
      <c r="AE22" s="293" t="e">
        <f>#REF!/1000</f>
        <v>#REF!</v>
      </c>
    </row>
    <row r="23" spans="1:31" s="102" customFormat="1">
      <c r="A23" s="111" t="s">
        <v>546</v>
      </c>
      <c r="B23" s="292" t="e">
        <f>#REF!</f>
        <v>#REF!</v>
      </c>
      <c r="C23" s="293" t="e">
        <f>#REF!/1000</f>
        <v>#REF!</v>
      </c>
      <c r="D23" s="292" t="e">
        <f>#REF!</f>
        <v>#REF!</v>
      </c>
      <c r="E23" s="293" t="e">
        <f>#REF!</f>
        <v>#REF!</v>
      </c>
      <c r="F23" s="292" t="e">
        <f>#REF!/1000</f>
        <v>#REF!</v>
      </c>
      <c r="G23" s="293" t="e">
        <f>#REF!/1000</f>
        <v>#REF!</v>
      </c>
      <c r="H23" s="292" t="e">
        <f>#REF!</f>
        <v>#REF!</v>
      </c>
      <c r="I23" s="293" t="e">
        <f>#REF!</f>
        <v>#REF!</v>
      </c>
      <c r="J23" s="293" t="e">
        <f>#REF!/1000</f>
        <v>#REF!</v>
      </c>
      <c r="K23" s="293" t="e">
        <f>#REF!/1000</f>
        <v>#REF!</v>
      </c>
      <c r="L23" s="293" t="e">
        <f>#REF!</f>
        <v>#REF!</v>
      </c>
      <c r="M23" s="293" t="e">
        <f>#REF!</f>
        <v>#REF!</v>
      </c>
      <c r="N23" s="293" t="e">
        <f>#REF!/1000</f>
        <v>#REF!</v>
      </c>
      <c r="O23" s="293" t="e">
        <f>#REF!/1000</f>
        <v>#REF!</v>
      </c>
      <c r="P23" s="293" t="e">
        <f>#REF!</f>
        <v>#REF!</v>
      </c>
      <c r="Q23" s="293" t="e">
        <f>#REF!</f>
        <v>#REF!</v>
      </c>
      <c r="R23" s="293" t="e">
        <f>#REF!/1000</f>
        <v>#REF!</v>
      </c>
      <c r="S23" s="293" t="e">
        <f>#REF!/1000</f>
        <v>#REF!</v>
      </c>
      <c r="T23" s="293" t="e">
        <f>#REF!</f>
        <v>#REF!</v>
      </c>
      <c r="U23" s="293" t="e">
        <f>#REF!</f>
        <v>#REF!</v>
      </c>
      <c r="V23" s="293" t="e">
        <f>#REF!/1000</f>
        <v>#REF!</v>
      </c>
      <c r="W23" s="293" t="e">
        <f>#REF!/1000</f>
        <v>#REF!</v>
      </c>
      <c r="X23" s="293" t="e">
        <f>#REF!</f>
        <v>#REF!</v>
      </c>
      <c r="Y23" s="293" t="e">
        <f>#REF!</f>
        <v>#REF!</v>
      </c>
      <c r="Z23" s="293" t="e">
        <f>#REF!/1000</f>
        <v>#REF!</v>
      </c>
      <c r="AA23" s="293" t="e">
        <f>#REF!/1000</f>
        <v>#REF!</v>
      </c>
      <c r="AB23" s="293" t="e">
        <f>#REF!</f>
        <v>#REF!</v>
      </c>
      <c r="AC23" s="293" t="e">
        <f>#REF!</f>
        <v>#REF!</v>
      </c>
      <c r="AD23" s="293" t="e">
        <f>#REF!/1000</f>
        <v>#REF!</v>
      </c>
      <c r="AE23" s="293" t="e">
        <f>#REF!/1000</f>
        <v>#REF!</v>
      </c>
    </row>
    <row r="24" spans="1:31" s="102" customFormat="1">
      <c r="A24" s="111" t="s">
        <v>547</v>
      </c>
      <c r="B24" s="292" t="e">
        <f>#REF!</f>
        <v>#REF!</v>
      </c>
      <c r="C24" s="293" t="e">
        <f>#REF!/1000</f>
        <v>#REF!</v>
      </c>
      <c r="D24" s="292" t="e">
        <f>#REF!</f>
        <v>#REF!</v>
      </c>
      <c r="E24" s="293" t="e">
        <f>#REF!</f>
        <v>#REF!</v>
      </c>
      <c r="F24" s="292" t="e">
        <f>#REF!/1000</f>
        <v>#REF!</v>
      </c>
      <c r="G24" s="293" t="e">
        <f>#REF!/1000</f>
        <v>#REF!</v>
      </c>
      <c r="H24" s="292" t="e">
        <f>#REF!</f>
        <v>#REF!</v>
      </c>
      <c r="I24" s="293" t="e">
        <f>#REF!</f>
        <v>#REF!</v>
      </c>
      <c r="J24" s="293" t="e">
        <f>#REF!/1000</f>
        <v>#REF!</v>
      </c>
      <c r="K24" s="293" t="e">
        <f>#REF!/1000</f>
        <v>#REF!</v>
      </c>
      <c r="L24" s="293" t="e">
        <f>#REF!</f>
        <v>#REF!</v>
      </c>
      <c r="M24" s="293" t="e">
        <f>#REF!</f>
        <v>#REF!</v>
      </c>
      <c r="N24" s="293" t="e">
        <f>#REF!/1000</f>
        <v>#REF!</v>
      </c>
      <c r="O24" s="293" t="e">
        <f>#REF!/1000</f>
        <v>#REF!</v>
      </c>
      <c r="P24" s="293" t="e">
        <f>#REF!</f>
        <v>#REF!</v>
      </c>
      <c r="Q24" s="293" t="e">
        <f>#REF!</f>
        <v>#REF!</v>
      </c>
      <c r="R24" s="293" t="e">
        <f>#REF!/1000</f>
        <v>#REF!</v>
      </c>
      <c r="S24" s="293" t="e">
        <f>#REF!/1000</f>
        <v>#REF!</v>
      </c>
      <c r="T24" s="293" t="e">
        <f>#REF!</f>
        <v>#REF!</v>
      </c>
      <c r="U24" s="293" t="e">
        <f>#REF!</f>
        <v>#REF!</v>
      </c>
      <c r="V24" s="293" t="e">
        <f>#REF!/1000</f>
        <v>#REF!</v>
      </c>
      <c r="W24" s="293" t="e">
        <f>#REF!/1000</f>
        <v>#REF!</v>
      </c>
      <c r="X24" s="293" t="e">
        <f>#REF!</f>
        <v>#REF!</v>
      </c>
      <c r="Y24" s="293" t="e">
        <f>#REF!</f>
        <v>#REF!</v>
      </c>
      <c r="Z24" s="293" t="e">
        <f>#REF!/1000</f>
        <v>#REF!</v>
      </c>
      <c r="AA24" s="293" t="e">
        <f>#REF!/1000</f>
        <v>#REF!</v>
      </c>
      <c r="AB24" s="293" t="e">
        <f>#REF!</f>
        <v>#REF!</v>
      </c>
      <c r="AC24" s="293" t="e">
        <f>#REF!</f>
        <v>#REF!</v>
      </c>
      <c r="AD24" s="293" t="e">
        <f>#REF!/1000</f>
        <v>#REF!</v>
      </c>
      <c r="AE24" s="293" t="e">
        <f>#REF!/1000</f>
        <v>#REF!</v>
      </c>
    </row>
    <row r="25" spans="1:31" s="102" customFormat="1">
      <c r="A25" s="111" t="s">
        <v>548</v>
      </c>
      <c r="B25" s="292" t="e">
        <f>#REF!</f>
        <v>#REF!</v>
      </c>
      <c r="C25" s="293" t="e">
        <f>#REF!/1000</f>
        <v>#REF!</v>
      </c>
      <c r="D25" s="292" t="e">
        <f>#REF!</f>
        <v>#REF!</v>
      </c>
      <c r="E25" s="293" t="e">
        <f>#REF!</f>
        <v>#REF!</v>
      </c>
      <c r="F25" s="292" t="e">
        <f>#REF!/1000</f>
        <v>#REF!</v>
      </c>
      <c r="G25" s="293" t="e">
        <f>#REF!/1000</f>
        <v>#REF!</v>
      </c>
      <c r="H25" s="292" t="e">
        <f>#REF!</f>
        <v>#REF!</v>
      </c>
      <c r="I25" s="293" t="e">
        <f>#REF!</f>
        <v>#REF!</v>
      </c>
      <c r="J25" s="293" t="e">
        <f>#REF!/1000</f>
        <v>#REF!</v>
      </c>
      <c r="K25" s="293" t="e">
        <f>#REF!/1000</f>
        <v>#REF!</v>
      </c>
      <c r="L25" s="293" t="e">
        <f>#REF!</f>
        <v>#REF!</v>
      </c>
      <c r="M25" s="293" t="e">
        <f>#REF!</f>
        <v>#REF!</v>
      </c>
      <c r="N25" s="293" t="e">
        <f>#REF!/1000</f>
        <v>#REF!</v>
      </c>
      <c r="O25" s="293" t="e">
        <f>#REF!/1000</f>
        <v>#REF!</v>
      </c>
      <c r="P25" s="293" t="e">
        <f>#REF!</f>
        <v>#REF!</v>
      </c>
      <c r="Q25" s="293" t="e">
        <f>#REF!</f>
        <v>#REF!</v>
      </c>
      <c r="R25" s="293" t="e">
        <f>#REF!/1000</f>
        <v>#REF!</v>
      </c>
      <c r="S25" s="293" t="e">
        <f>#REF!/1000</f>
        <v>#REF!</v>
      </c>
      <c r="T25" s="293" t="e">
        <f>#REF!</f>
        <v>#REF!</v>
      </c>
      <c r="U25" s="293" t="e">
        <f>#REF!</f>
        <v>#REF!</v>
      </c>
      <c r="V25" s="293" t="e">
        <f>#REF!/1000</f>
        <v>#REF!</v>
      </c>
      <c r="W25" s="293" t="e">
        <f>#REF!/1000</f>
        <v>#REF!</v>
      </c>
      <c r="X25" s="293" t="e">
        <f>#REF!</f>
        <v>#REF!</v>
      </c>
      <c r="Y25" s="293" t="e">
        <f>#REF!</f>
        <v>#REF!</v>
      </c>
      <c r="Z25" s="293" t="e">
        <f>#REF!/1000</f>
        <v>#REF!</v>
      </c>
      <c r="AA25" s="293" t="e">
        <f>#REF!/1000</f>
        <v>#REF!</v>
      </c>
      <c r="AB25" s="293" t="e">
        <f>#REF!</f>
        <v>#REF!</v>
      </c>
      <c r="AC25" s="293" t="e">
        <f>#REF!</f>
        <v>#REF!</v>
      </c>
      <c r="AD25" s="293" t="e">
        <f>#REF!/1000</f>
        <v>#REF!</v>
      </c>
      <c r="AE25" s="293" t="e">
        <f>#REF!/1000</f>
        <v>#REF!</v>
      </c>
    </row>
    <row r="26" spans="1:31" s="102" customFormat="1">
      <c r="A26" s="171" t="s">
        <v>549</v>
      </c>
      <c r="B26" s="294" t="e">
        <f>#REF!</f>
        <v>#REF!</v>
      </c>
      <c r="C26" s="295" t="e">
        <f>#REF!/1000</f>
        <v>#REF!</v>
      </c>
      <c r="D26" s="294" t="e">
        <f>#REF!</f>
        <v>#REF!</v>
      </c>
      <c r="E26" s="295" t="e">
        <f>#REF!</f>
        <v>#REF!</v>
      </c>
      <c r="F26" s="294" t="e">
        <f>#REF!/1000</f>
        <v>#REF!</v>
      </c>
      <c r="G26" s="295" t="e">
        <f>#REF!/1000</f>
        <v>#REF!</v>
      </c>
      <c r="H26" s="294" t="e">
        <f>#REF!</f>
        <v>#REF!</v>
      </c>
      <c r="I26" s="295" t="e">
        <f>#REF!</f>
        <v>#REF!</v>
      </c>
      <c r="J26" s="295" t="e">
        <f>#REF!/1000</f>
        <v>#REF!</v>
      </c>
      <c r="K26" s="295" t="e">
        <f>#REF!/1000</f>
        <v>#REF!</v>
      </c>
      <c r="L26" s="295" t="e">
        <f>#REF!</f>
        <v>#REF!</v>
      </c>
      <c r="M26" s="295" t="e">
        <f>#REF!</f>
        <v>#REF!</v>
      </c>
      <c r="N26" s="295" t="e">
        <f>#REF!/1000</f>
        <v>#REF!</v>
      </c>
      <c r="O26" s="295" t="e">
        <f>#REF!/1000</f>
        <v>#REF!</v>
      </c>
      <c r="P26" s="295" t="e">
        <f>#REF!</f>
        <v>#REF!</v>
      </c>
      <c r="Q26" s="295" t="e">
        <f>#REF!</f>
        <v>#REF!</v>
      </c>
      <c r="R26" s="295" t="e">
        <f>#REF!/1000</f>
        <v>#REF!</v>
      </c>
      <c r="S26" s="295" t="e">
        <f>#REF!/1000</f>
        <v>#REF!</v>
      </c>
      <c r="T26" s="295" t="e">
        <f>#REF!</f>
        <v>#REF!</v>
      </c>
      <c r="U26" s="295" t="e">
        <f>#REF!</f>
        <v>#REF!</v>
      </c>
      <c r="V26" s="295" t="e">
        <f>#REF!/1000</f>
        <v>#REF!</v>
      </c>
      <c r="W26" s="295" t="e">
        <f>#REF!/1000</f>
        <v>#REF!</v>
      </c>
      <c r="X26" s="295" t="e">
        <f>#REF!</f>
        <v>#REF!</v>
      </c>
      <c r="Y26" s="295" t="e">
        <f>#REF!</f>
        <v>#REF!</v>
      </c>
      <c r="Z26" s="295" t="e">
        <f>#REF!/1000</f>
        <v>#REF!</v>
      </c>
      <c r="AA26" s="295" t="e">
        <f>#REF!/1000</f>
        <v>#REF!</v>
      </c>
      <c r="AB26" s="295" t="e">
        <f>#REF!</f>
        <v>#REF!</v>
      </c>
      <c r="AC26" s="295" t="e">
        <f>#REF!</f>
        <v>#REF!</v>
      </c>
      <c r="AD26" s="295" t="e">
        <f>#REF!/1000</f>
        <v>#REF!</v>
      </c>
      <c r="AE26" s="295" t="e">
        <f>#REF!/1000</f>
        <v>#REF!</v>
      </c>
    </row>
    <row r="27" spans="1:31" s="102" customFormat="1">
      <c r="A27" s="111" t="s">
        <v>550</v>
      </c>
      <c r="B27" s="292" t="e">
        <f>#REF!</f>
        <v>#REF!</v>
      </c>
      <c r="C27" s="293" t="e">
        <f>#REF!/1000</f>
        <v>#REF!</v>
      </c>
      <c r="D27" s="292" t="e">
        <f>#REF!</f>
        <v>#REF!</v>
      </c>
      <c r="E27" s="293" t="e">
        <f>#REF!</f>
        <v>#REF!</v>
      </c>
      <c r="F27" s="292" t="e">
        <f>#REF!/1000</f>
        <v>#REF!</v>
      </c>
      <c r="G27" s="293" t="e">
        <f>#REF!/1000</f>
        <v>#REF!</v>
      </c>
      <c r="H27" s="292" t="e">
        <f>#REF!</f>
        <v>#REF!</v>
      </c>
      <c r="I27" s="293" t="e">
        <f>#REF!</f>
        <v>#REF!</v>
      </c>
      <c r="J27" s="293" t="e">
        <f>#REF!/1000</f>
        <v>#REF!</v>
      </c>
      <c r="K27" s="293" t="e">
        <f>#REF!/1000</f>
        <v>#REF!</v>
      </c>
      <c r="L27" s="293" t="e">
        <f>#REF!</f>
        <v>#REF!</v>
      </c>
      <c r="M27" s="293" t="e">
        <f>#REF!</f>
        <v>#REF!</v>
      </c>
      <c r="N27" s="293" t="e">
        <f>#REF!/1000</f>
        <v>#REF!</v>
      </c>
      <c r="O27" s="293" t="e">
        <f>#REF!/1000</f>
        <v>#REF!</v>
      </c>
      <c r="P27" s="293" t="e">
        <f>#REF!</f>
        <v>#REF!</v>
      </c>
      <c r="Q27" s="293" t="e">
        <f>#REF!</f>
        <v>#REF!</v>
      </c>
      <c r="R27" s="293" t="e">
        <f>#REF!/1000</f>
        <v>#REF!</v>
      </c>
      <c r="S27" s="293" t="e">
        <f>#REF!/1000</f>
        <v>#REF!</v>
      </c>
      <c r="T27" s="293" t="e">
        <f>#REF!</f>
        <v>#REF!</v>
      </c>
      <c r="U27" s="293" t="e">
        <f>#REF!</f>
        <v>#REF!</v>
      </c>
      <c r="V27" s="293" t="e">
        <f>#REF!/1000</f>
        <v>#REF!</v>
      </c>
      <c r="W27" s="293" t="e">
        <f>#REF!/1000</f>
        <v>#REF!</v>
      </c>
      <c r="X27" s="293" t="e">
        <f>#REF!</f>
        <v>#REF!</v>
      </c>
      <c r="Y27" s="293" t="e">
        <f>#REF!</f>
        <v>#REF!</v>
      </c>
      <c r="Z27" s="293" t="e">
        <f>#REF!/1000</f>
        <v>#REF!</v>
      </c>
      <c r="AA27" s="293" t="e">
        <f>#REF!/1000</f>
        <v>#REF!</v>
      </c>
      <c r="AB27" s="293" t="e">
        <f>#REF!</f>
        <v>#REF!</v>
      </c>
      <c r="AC27" s="293" t="e">
        <f>#REF!</f>
        <v>#REF!</v>
      </c>
      <c r="AD27" s="293" t="e">
        <f>#REF!/1000</f>
        <v>#REF!</v>
      </c>
      <c r="AE27" s="293" t="e">
        <f>#REF!/1000</f>
        <v>#REF!</v>
      </c>
    </row>
    <row r="28" spans="1:31" s="102" customFormat="1">
      <c r="A28" s="111" t="s">
        <v>551</v>
      </c>
      <c r="B28" s="292" t="e">
        <f>#REF!</f>
        <v>#REF!</v>
      </c>
      <c r="C28" s="293" t="e">
        <f>#REF!/1000</f>
        <v>#REF!</v>
      </c>
      <c r="D28" s="292" t="e">
        <f>#REF!</f>
        <v>#REF!</v>
      </c>
      <c r="E28" s="293" t="e">
        <f>#REF!</f>
        <v>#REF!</v>
      </c>
      <c r="F28" s="292" t="e">
        <f>#REF!/1000</f>
        <v>#REF!</v>
      </c>
      <c r="G28" s="293" t="e">
        <f>#REF!/1000</f>
        <v>#REF!</v>
      </c>
      <c r="H28" s="292" t="e">
        <f>#REF!</f>
        <v>#REF!</v>
      </c>
      <c r="I28" s="293" t="e">
        <f>#REF!</f>
        <v>#REF!</v>
      </c>
      <c r="J28" s="293" t="e">
        <f>#REF!/1000</f>
        <v>#REF!</v>
      </c>
      <c r="K28" s="293" t="e">
        <f>#REF!/1000</f>
        <v>#REF!</v>
      </c>
      <c r="L28" s="293" t="e">
        <f>#REF!</f>
        <v>#REF!</v>
      </c>
      <c r="M28" s="293" t="e">
        <f>#REF!</f>
        <v>#REF!</v>
      </c>
      <c r="N28" s="293" t="e">
        <f>#REF!/1000</f>
        <v>#REF!</v>
      </c>
      <c r="O28" s="293" t="e">
        <f>#REF!/1000</f>
        <v>#REF!</v>
      </c>
      <c r="P28" s="293" t="e">
        <f>#REF!</f>
        <v>#REF!</v>
      </c>
      <c r="Q28" s="293" t="e">
        <f>#REF!</f>
        <v>#REF!</v>
      </c>
      <c r="R28" s="293" t="e">
        <f>#REF!/1000</f>
        <v>#REF!</v>
      </c>
      <c r="S28" s="293" t="e">
        <f>#REF!/1000</f>
        <v>#REF!</v>
      </c>
      <c r="T28" s="293" t="e">
        <f>#REF!</f>
        <v>#REF!</v>
      </c>
      <c r="U28" s="293" t="e">
        <f>#REF!</f>
        <v>#REF!</v>
      </c>
      <c r="V28" s="293" t="e">
        <f>#REF!/1000</f>
        <v>#REF!</v>
      </c>
      <c r="W28" s="293" t="e">
        <f>#REF!/1000</f>
        <v>#REF!</v>
      </c>
      <c r="X28" s="293" t="e">
        <f>#REF!</f>
        <v>#REF!</v>
      </c>
      <c r="Y28" s="293" t="e">
        <f>#REF!</f>
        <v>#REF!</v>
      </c>
      <c r="Z28" s="293" t="e">
        <f>#REF!/1000</f>
        <v>#REF!</v>
      </c>
      <c r="AA28" s="293" t="e">
        <f>#REF!/1000</f>
        <v>#REF!</v>
      </c>
      <c r="AB28" s="293" t="e">
        <f>#REF!</f>
        <v>#REF!</v>
      </c>
      <c r="AC28" s="293" t="e">
        <f>#REF!</f>
        <v>#REF!</v>
      </c>
      <c r="AD28" s="293" t="e">
        <f>#REF!/1000</f>
        <v>#REF!</v>
      </c>
      <c r="AE28" s="293" t="e">
        <f>#REF!/1000</f>
        <v>#REF!</v>
      </c>
    </row>
    <row r="29" spans="1:31" s="102" customFormat="1">
      <c r="A29" s="111" t="s">
        <v>552</v>
      </c>
      <c r="B29" s="292" t="e">
        <f>#REF!</f>
        <v>#REF!</v>
      </c>
      <c r="C29" s="293" t="e">
        <f>#REF!/1000</f>
        <v>#REF!</v>
      </c>
      <c r="D29" s="292" t="e">
        <f>#REF!</f>
        <v>#REF!</v>
      </c>
      <c r="E29" s="293" t="e">
        <f>#REF!</f>
        <v>#REF!</v>
      </c>
      <c r="F29" s="292" t="e">
        <f>#REF!/1000</f>
        <v>#REF!</v>
      </c>
      <c r="G29" s="293" t="e">
        <f>#REF!/1000</f>
        <v>#REF!</v>
      </c>
      <c r="H29" s="292" t="e">
        <f>#REF!</f>
        <v>#REF!</v>
      </c>
      <c r="I29" s="293" t="e">
        <f>#REF!</f>
        <v>#REF!</v>
      </c>
      <c r="J29" s="293" t="e">
        <f>#REF!/1000</f>
        <v>#REF!</v>
      </c>
      <c r="K29" s="293" t="e">
        <f>#REF!/1000</f>
        <v>#REF!</v>
      </c>
      <c r="L29" s="293" t="e">
        <f>#REF!</f>
        <v>#REF!</v>
      </c>
      <c r="M29" s="293" t="e">
        <f>#REF!</f>
        <v>#REF!</v>
      </c>
      <c r="N29" s="293" t="e">
        <f>#REF!/1000</f>
        <v>#REF!</v>
      </c>
      <c r="O29" s="293" t="e">
        <f>#REF!/1000</f>
        <v>#REF!</v>
      </c>
      <c r="P29" s="293" t="e">
        <f>#REF!</f>
        <v>#REF!</v>
      </c>
      <c r="Q29" s="293" t="e">
        <f>#REF!</f>
        <v>#REF!</v>
      </c>
      <c r="R29" s="293" t="e">
        <f>#REF!/1000</f>
        <v>#REF!</v>
      </c>
      <c r="S29" s="293" t="e">
        <f>#REF!/1000</f>
        <v>#REF!</v>
      </c>
      <c r="T29" s="293" t="e">
        <f>#REF!</f>
        <v>#REF!</v>
      </c>
      <c r="U29" s="293" t="e">
        <f>#REF!</f>
        <v>#REF!</v>
      </c>
      <c r="V29" s="293" t="e">
        <f>#REF!/1000</f>
        <v>#REF!</v>
      </c>
      <c r="W29" s="293" t="e">
        <f>#REF!/1000</f>
        <v>#REF!</v>
      </c>
      <c r="X29" s="293" t="e">
        <f>#REF!</f>
        <v>#REF!</v>
      </c>
      <c r="Y29" s="293" t="e">
        <f>#REF!</f>
        <v>#REF!</v>
      </c>
      <c r="Z29" s="293" t="e">
        <f>#REF!/1000</f>
        <v>#REF!</v>
      </c>
      <c r="AA29" s="293" t="e">
        <f>#REF!/1000</f>
        <v>#REF!</v>
      </c>
      <c r="AB29" s="293" t="e">
        <f>#REF!</f>
        <v>#REF!</v>
      </c>
      <c r="AC29" s="293" t="e">
        <f>#REF!</f>
        <v>#REF!</v>
      </c>
      <c r="AD29" s="293" t="e">
        <f>#REF!/1000</f>
        <v>#REF!</v>
      </c>
      <c r="AE29" s="293" t="e">
        <f>#REF!/1000</f>
        <v>#REF!</v>
      </c>
    </row>
    <row r="30" spans="1:31" s="102" customFormat="1">
      <c r="A30" s="111" t="s">
        <v>553</v>
      </c>
      <c r="B30" s="292" t="e">
        <f>#REF!</f>
        <v>#REF!</v>
      </c>
      <c r="C30" s="293" t="e">
        <f>#REF!/1000</f>
        <v>#REF!</v>
      </c>
      <c r="D30" s="292" t="e">
        <f>#REF!</f>
        <v>#REF!</v>
      </c>
      <c r="E30" s="293" t="e">
        <f>#REF!</f>
        <v>#REF!</v>
      </c>
      <c r="F30" s="292" t="e">
        <f>#REF!/1000</f>
        <v>#REF!</v>
      </c>
      <c r="G30" s="293" t="e">
        <f>#REF!/1000</f>
        <v>#REF!</v>
      </c>
      <c r="H30" s="292" t="e">
        <f>#REF!</f>
        <v>#REF!</v>
      </c>
      <c r="I30" s="293" t="e">
        <f>#REF!</f>
        <v>#REF!</v>
      </c>
      <c r="J30" s="293" t="e">
        <f>#REF!/1000</f>
        <v>#REF!</v>
      </c>
      <c r="K30" s="293" t="e">
        <f>#REF!/1000</f>
        <v>#REF!</v>
      </c>
      <c r="L30" s="293" t="e">
        <f>#REF!</f>
        <v>#REF!</v>
      </c>
      <c r="M30" s="293" t="e">
        <f>#REF!</f>
        <v>#REF!</v>
      </c>
      <c r="N30" s="293" t="e">
        <f>#REF!/1000</f>
        <v>#REF!</v>
      </c>
      <c r="O30" s="293" t="e">
        <f>#REF!/1000</f>
        <v>#REF!</v>
      </c>
      <c r="P30" s="293" t="e">
        <f>#REF!</f>
        <v>#REF!</v>
      </c>
      <c r="Q30" s="293" t="e">
        <f>#REF!</f>
        <v>#REF!</v>
      </c>
      <c r="R30" s="293" t="e">
        <f>#REF!/1000</f>
        <v>#REF!</v>
      </c>
      <c r="S30" s="293" t="e">
        <f>#REF!/1000</f>
        <v>#REF!</v>
      </c>
      <c r="T30" s="293" t="e">
        <f>#REF!</f>
        <v>#REF!</v>
      </c>
      <c r="U30" s="293" t="e">
        <f>#REF!</f>
        <v>#REF!</v>
      </c>
      <c r="V30" s="293" t="e">
        <f>#REF!/1000</f>
        <v>#REF!</v>
      </c>
      <c r="W30" s="293" t="e">
        <f>#REF!/1000</f>
        <v>#REF!</v>
      </c>
      <c r="X30" s="293" t="e">
        <f>#REF!</f>
        <v>#REF!</v>
      </c>
      <c r="Y30" s="293" t="e">
        <f>#REF!</f>
        <v>#REF!</v>
      </c>
      <c r="Z30" s="293" t="e">
        <f>#REF!/1000</f>
        <v>#REF!</v>
      </c>
      <c r="AA30" s="293" t="e">
        <f>#REF!/1000</f>
        <v>#REF!</v>
      </c>
      <c r="AB30" s="293" t="e">
        <f>#REF!</f>
        <v>#REF!</v>
      </c>
      <c r="AC30" s="293" t="e">
        <f>#REF!</f>
        <v>#REF!</v>
      </c>
      <c r="AD30" s="293" t="e">
        <f>#REF!/1000</f>
        <v>#REF!</v>
      </c>
      <c r="AE30" s="293" t="e">
        <f>#REF!/1000</f>
        <v>#REF!</v>
      </c>
    </row>
    <row r="31" spans="1:31" s="102" customFormat="1">
      <c r="A31" s="171" t="s">
        <v>554</v>
      </c>
      <c r="B31" s="294" t="e">
        <f>#REF!</f>
        <v>#REF!</v>
      </c>
      <c r="C31" s="295" t="e">
        <f>#REF!/1000</f>
        <v>#REF!</v>
      </c>
      <c r="D31" s="294" t="e">
        <f>#REF!</f>
        <v>#REF!</v>
      </c>
      <c r="E31" s="295" t="e">
        <f>#REF!</f>
        <v>#REF!</v>
      </c>
      <c r="F31" s="294" t="e">
        <f>#REF!/1000</f>
        <v>#REF!</v>
      </c>
      <c r="G31" s="295" t="e">
        <f>#REF!/1000</f>
        <v>#REF!</v>
      </c>
      <c r="H31" s="294" t="e">
        <f>#REF!</f>
        <v>#REF!</v>
      </c>
      <c r="I31" s="295" t="e">
        <f>#REF!</f>
        <v>#REF!</v>
      </c>
      <c r="J31" s="295" t="e">
        <f>#REF!/1000</f>
        <v>#REF!</v>
      </c>
      <c r="K31" s="295" t="e">
        <f>#REF!/1000</f>
        <v>#REF!</v>
      </c>
      <c r="L31" s="295" t="e">
        <f>#REF!</f>
        <v>#REF!</v>
      </c>
      <c r="M31" s="295" t="e">
        <f>#REF!</f>
        <v>#REF!</v>
      </c>
      <c r="N31" s="295" t="e">
        <f>#REF!/1000</f>
        <v>#REF!</v>
      </c>
      <c r="O31" s="295" t="e">
        <f>#REF!/1000</f>
        <v>#REF!</v>
      </c>
      <c r="P31" s="295" t="e">
        <f>#REF!</f>
        <v>#REF!</v>
      </c>
      <c r="Q31" s="295" t="e">
        <f>#REF!</f>
        <v>#REF!</v>
      </c>
      <c r="R31" s="295" t="e">
        <f>#REF!/1000</f>
        <v>#REF!</v>
      </c>
      <c r="S31" s="295" t="e">
        <f>#REF!/1000</f>
        <v>#REF!</v>
      </c>
      <c r="T31" s="295" t="e">
        <f>#REF!</f>
        <v>#REF!</v>
      </c>
      <c r="U31" s="295" t="e">
        <f>#REF!</f>
        <v>#REF!</v>
      </c>
      <c r="V31" s="295" t="e">
        <f>#REF!/1000</f>
        <v>#REF!</v>
      </c>
      <c r="W31" s="295" t="e">
        <f>#REF!/1000</f>
        <v>#REF!</v>
      </c>
      <c r="X31" s="295" t="e">
        <f>#REF!</f>
        <v>#REF!</v>
      </c>
      <c r="Y31" s="295" t="e">
        <f>#REF!</f>
        <v>#REF!</v>
      </c>
      <c r="Z31" s="295" t="e">
        <f>#REF!/1000</f>
        <v>#REF!</v>
      </c>
      <c r="AA31" s="295" t="e">
        <f>#REF!/1000</f>
        <v>#REF!</v>
      </c>
      <c r="AB31" s="295" t="e">
        <f>#REF!</f>
        <v>#REF!</v>
      </c>
      <c r="AC31" s="295" t="e">
        <f>#REF!</f>
        <v>#REF!</v>
      </c>
      <c r="AD31" s="295" t="e">
        <f>#REF!/1000</f>
        <v>#REF!</v>
      </c>
      <c r="AE31" s="295" t="e">
        <f>#REF!/1000</f>
        <v>#REF!</v>
      </c>
    </row>
    <row r="32" spans="1:31" s="102" customFormat="1">
      <c r="A32" s="111" t="s">
        <v>555</v>
      </c>
      <c r="B32" s="292" t="e">
        <f>#REF!</f>
        <v>#REF!</v>
      </c>
      <c r="C32" s="293" t="e">
        <f>#REF!/1000</f>
        <v>#REF!</v>
      </c>
      <c r="D32" s="292" t="e">
        <f>#REF!</f>
        <v>#REF!</v>
      </c>
      <c r="E32" s="293" t="e">
        <f>#REF!</f>
        <v>#REF!</v>
      </c>
      <c r="F32" s="292" t="e">
        <f>#REF!/1000</f>
        <v>#REF!</v>
      </c>
      <c r="G32" s="293" t="e">
        <f>#REF!/1000</f>
        <v>#REF!</v>
      </c>
      <c r="H32" s="292" t="e">
        <f>#REF!</f>
        <v>#REF!</v>
      </c>
      <c r="I32" s="293" t="e">
        <f>#REF!</f>
        <v>#REF!</v>
      </c>
      <c r="J32" s="293" t="e">
        <f>#REF!/1000</f>
        <v>#REF!</v>
      </c>
      <c r="K32" s="293" t="e">
        <f>#REF!/1000</f>
        <v>#REF!</v>
      </c>
      <c r="L32" s="293" t="e">
        <f>#REF!</f>
        <v>#REF!</v>
      </c>
      <c r="M32" s="293" t="e">
        <f>#REF!</f>
        <v>#REF!</v>
      </c>
      <c r="N32" s="293" t="e">
        <f>#REF!/1000</f>
        <v>#REF!</v>
      </c>
      <c r="O32" s="293" t="e">
        <f>#REF!/1000</f>
        <v>#REF!</v>
      </c>
      <c r="P32" s="293" t="e">
        <f>#REF!</f>
        <v>#REF!</v>
      </c>
      <c r="Q32" s="293" t="e">
        <f>#REF!</f>
        <v>#REF!</v>
      </c>
      <c r="R32" s="293" t="e">
        <f>#REF!/1000</f>
        <v>#REF!</v>
      </c>
      <c r="S32" s="293" t="e">
        <f>#REF!/1000</f>
        <v>#REF!</v>
      </c>
      <c r="T32" s="293" t="e">
        <f>#REF!</f>
        <v>#REF!</v>
      </c>
      <c r="U32" s="293" t="e">
        <f>#REF!</f>
        <v>#REF!</v>
      </c>
      <c r="V32" s="293" t="e">
        <f>#REF!/1000</f>
        <v>#REF!</v>
      </c>
      <c r="W32" s="293" t="e">
        <f>#REF!/1000</f>
        <v>#REF!</v>
      </c>
      <c r="X32" s="293" t="e">
        <f>#REF!</f>
        <v>#REF!</v>
      </c>
      <c r="Y32" s="293" t="e">
        <f>#REF!</f>
        <v>#REF!</v>
      </c>
      <c r="Z32" s="293" t="e">
        <f>#REF!/1000</f>
        <v>#REF!</v>
      </c>
      <c r="AA32" s="293" t="e">
        <f>#REF!/1000</f>
        <v>#REF!</v>
      </c>
      <c r="AB32" s="293" t="e">
        <f>#REF!</f>
        <v>#REF!</v>
      </c>
      <c r="AC32" s="293" t="e">
        <f>#REF!</f>
        <v>#REF!</v>
      </c>
      <c r="AD32" s="293" t="e">
        <f>#REF!/1000</f>
        <v>#REF!</v>
      </c>
      <c r="AE32" s="293" t="e">
        <f>#REF!/1000</f>
        <v>#REF!</v>
      </c>
    </row>
    <row r="33" spans="1:31" s="102" customFormat="1">
      <c r="A33" s="111" t="s">
        <v>556</v>
      </c>
      <c r="B33" s="292" t="e">
        <f>#REF!</f>
        <v>#REF!</v>
      </c>
      <c r="C33" s="293" t="e">
        <f>#REF!/1000</f>
        <v>#REF!</v>
      </c>
      <c r="D33" s="292" t="e">
        <f>#REF!</f>
        <v>#REF!</v>
      </c>
      <c r="E33" s="293" t="e">
        <f>#REF!</f>
        <v>#REF!</v>
      </c>
      <c r="F33" s="292" t="e">
        <f>#REF!/1000</f>
        <v>#REF!</v>
      </c>
      <c r="G33" s="293" t="e">
        <f>#REF!/1000</f>
        <v>#REF!</v>
      </c>
      <c r="H33" s="292" t="e">
        <f>#REF!</f>
        <v>#REF!</v>
      </c>
      <c r="I33" s="293" t="e">
        <f>#REF!</f>
        <v>#REF!</v>
      </c>
      <c r="J33" s="293" t="e">
        <f>#REF!/1000</f>
        <v>#REF!</v>
      </c>
      <c r="K33" s="293" t="e">
        <f>#REF!/1000</f>
        <v>#REF!</v>
      </c>
      <c r="L33" s="293" t="e">
        <f>#REF!</f>
        <v>#REF!</v>
      </c>
      <c r="M33" s="293" t="e">
        <f>#REF!</f>
        <v>#REF!</v>
      </c>
      <c r="N33" s="293" t="e">
        <f>#REF!/1000</f>
        <v>#REF!</v>
      </c>
      <c r="O33" s="293" t="e">
        <f>#REF!/1000</f>
        <v>#REF!</v>
      </c>
      <c r="P33" s="293" t="e">
        <f>#REF!</f>
        <v>#REF!</v>
      </c>
      <c r="Q33" s="293" t="e">
        <f>#REF!</f>
        <v>#REF!</v>
      </c>
      <c r="R33" s="293" t="e">
        <f>#REF!/1000</f>
        <v>#REF!</v>
      </c>
      <c r="S33" s="293" t="e">
        <f>#REF!/1000</f>
        <v>#REF!</v>
      </c>
      <c r="T33" s="293" t="e">
        <f>#REF!</f>
        <v>#REF!</v>
      </c>
      <c r="U33" s="293" t="e">
        <f>#REF!</f>
        <v>#REF!</v>
      </c>
      <c r="V33" s="293" t="e">
        <f>#REF!/1000</f>
        <v>#REF!</v>
      </c>
      <c r="W33" s="293" t="e">
        <f>#REF!/1000</f>
        <v>#REF!</v>
      </c>
      <c r="X33" s="293" t="e">
        <f>#REF!</f>
        <v>#REF!</v>
      </c>
      <c r="Y33" s="293" t="e">
        <f>#REF!</f>
        <v>#REF!</v>
      </c>
      <c r="Z33" s="293" t="e">
        <f>#REF!/1000</f>
        <v>#REF!</v>
      </c>
      <c r="AA33" s="293" t="e">
        <f>#REF!/1000</f>
        <v>#REF!</v>
      </c>
      <c r="AB33" s="293" t="e">
        <f>#REF!</f>
        <v>#REF!</v>
      </c>
      <c r="AC33" s="293" t="e">
        <f>#REF!</f>
        <v>#REF!</v>
      </c>
      <c r="AD33" s="293" t="e">
        <f>#REF!/1000</f>
        <v>#REF!</v>
      </c>
      <c r="AE33" s="293" t="e">
        <f>#REF!/1000</f>
        <v>#REF!</v>
      </c>
    </row>
    <row r="34" spans="1:31" s="102" customFormat="1">
      <c r="A34" s="111" t="s">
        <v>557</v>
      </c>
      <c r="B34" s="292" t="e">
        <f>#REF!</f>
        <v>#REF!</v>
      </c>
      <c r="C34" s="293" t="e">
        <f>#REF!/1000</f>
        <v>#REF!</v>
      </c>
      <c r="D34" s="292" t="e">
        <f>#REF!</f>
        <v>#REF!</v>
      </c>
      <c r="E34" s="293" t="e">
        <f>#REF!</f>
        <v>#REF!</v>
      </c>
      <c r="F34" s="292" t="e">
        <f>#REF!/1000</f>
        <v>#REF!</v>
      </c>
      <c r="G34" s="293" t="e">
        <f>#REF!/1000</f>
        <v>#REF!</v>
      </c>
      <c r="H34" s="292" t="e">
        <f>#REF!</f>
        <v>#REF!</v>
      </c>
      <c r="I34" s="293" t="e">
        <f>#REF!</f>
        <v>#REF!</v>
      </c>
      <c r="J34" s="293" t="e">
        <f>#REF!/1000</f>
        <v>#REF!</v>
      </c>
      <c r="K34" s="293" t="e">
        <f>#REF!/1000</f>
        <v>#REF!</v>
      </c>
      <c r="L34" s="293" t="e">
        <f>#REF!</f>
        <v>#REF!</v>
      </c>
      <c r="M34" s="293" t="e">
        <f>#REF!</f>
        <v>#REF!</v>
      </c>
      <c r="N34" s="293" t="e">
        <f>#REF!/1000</f>
        <v>#REF!</v>
      </c>
      <c r="O34" s="293" t="e">
        <f>#REF!/1000</f>
        <v>#REF!</v>
      </c>
      <c r="P34" s="293" t="e">
        <f>#REF!</f>
        <v>#REF!</v>
      </c>
      <c r="Q34" s="293" t="e">
        <f>#REF!</f>
        <v>#REF!</v>
      </c>
      <c r="R34" s="293" t="e">
        <f>#REF!/1000</f>
        <v>#REF!</v>
      </c>
      <c r="S34" s="293" t="e">
        <f>#REF!/1000</f>
        <v>#REF!</v>
      </c>
      <c r="T34" s="293" t="e">
        <f>#REF!</f>
        <v>#REF!</v>
      </c>
      <c r="U34" s="293" t="e">
        <f>#REF!</f>
        <v>#REF!</v>
      </c>
      <c r="V34" s="293" t="e">
        <f>#REF!/1000</f>
        <v>#REF!</v>
      </c>
      <c r="W34" s="293" t="e">
        <f>#REF!/1000</f>
        <v>#REF!</v>
      </c>
      <c r="X34" s="293" t="e">
        <f>#REF!</f>
        <v>#REF!</v>
      </c>
      <c r="Y34" s="293" t="e">
        <f>#REF!</f>
        <v>#REF!</v>
      </c>
      <c r="Z34" s="293" t="e">
        <f>#REF!/1000</f>
        <v>#REF!</v>
      </c>
      <c r="AA34" s="293" t="e">
        <f>#REF!/1000</f>
        <v>#REF!</v>
      </c>
      <c r="AB34" s="293" t="e">
        <f>#REF!</f>
        <v>#REF!</v>
      </c>
      <c r="AC34" s="293" t="e">
        <f>#REF!</f>
        <v>#REF!</v>
      </c>
      <c r="AD34" s="293" t="e">
        <f>#REF!/1000</f>
        <v>#REF!</v>
      </c>
      <c r="AE34" s="293" t="e">
        <f>#REF!/1000</f>
        <v>#REF!</v>
      </c>
    </row>
    <row r="35" spans="1:31" s="102" customFormat="1">
      <c r="A35" s="111" t="s">
        <v>558</v>
      </c>
      <c r="B35" s="292" t="e">
        <f>#REF!</f>
        <v>#REF!</v>
      </c>
      <c r="C35" s="293" t="e">
        <f>#REF!/1000</f>
        <v>#REF!</v>
      </c>
      <c r="D35" s="292" t="e">
        <f>#REF!</f>
        <v>#REF!</v>
      </c>
      <c r="E35" s="293" t="e">
        <f>#REF!</f>
        <v>#REF!</v>
      </c>
      <c r="F35" s="292" t="e">
        <f>#REF!/1000</f>
        <v>#REF!</v>
      </c>
      <c r="G35" s="293" t="e">
        <f>#REF!/1000</f>
        <v>#REF!</v>
      </c>
      <c r="H35" s="292" t="e">
        <f>#REF!</f>
        <v>#REF!</v>
      </c>
      <c r="I35" s="293" t="e">
        <f>#REF!</f>
        <v>#REF!</v>
      </c>
      <c r="J35" s="293" t="e">
        <f>#REF!/1000</f>
        <v>#REF!</v>
      </c>
      <c r="K35" s="293" t="e">
        <f>#REF!/1000</f>
        <v>#REF!</v>
      </c>
      <c r="L35" s="293" t="e">
        <f>#REF!</f>
        <v>#REF!</v>
      </c>
      <c r="M35" s="293" t="e">
        <f>#REF!</f>
        <v>#REF!</v>
      </c>
      <c r="N35" s="293" t="e">
        <f>#REF!/1000</f>
        <v>#REF!</v>
      </c>
      <c r="O35" s="293" t="e">
        <f>#REF!/1000</f>
        <v>#REF!</v>
      </c>
      <c r="P35" s="293" t="e">
        <f>#REF!</f>
        <v>#REF!</v>
      </c>
      <c r="Q35" s="293" t="e">
        <f>#REF!</f>
        <v>#REF!</v>
      </c>
      <c r="R35" s="293" t="e">
        <f>#REF!/1000</f>
        <v>#REF!</v>
      </c>
      <c r="S35" s="293" t="e">
        <f>#REF!/1000</f>
        <v>#REF!</v>
      </c>
      <c r="T35" s="293" t="e">
        <f>#REF!</f>
        <v>#REF!</v>
      </c>
      <c r="U35" s="293" t="e">
        <f>#REF!</f>
        <v>#REF!</v>
      </c>
      <c r="V35" s="293" t="e">
        <f>#REF!/1000</f>
        <v>#REF!</v>
      </c>
      <c r="W35" s="293" t="e">
        <f>#REF!/1000</f>
        <v>#REF!</v>
      </c>
      <c r="X35" s="293" t="e">
        <f>#REF!</f>
        <v>#REF!</v>
      </c>
      <c r="Y35" s="293" t="e">
        <f>#REF!</f>
        <v>#REF!</v>
      </c>
      <c r="Z35" s="293" t="e">
        <f>#REF!/1000</f>
        <v>#REF!</v>
      </c>
      <c r="AA35" s="293" t="e">
        <f>#REF!/1000</f>
        <v>#REF!</v>
      </c>
      <c r="AB35" s="293" t="e">
        <f>#REF!</f>
        <v>#REF!</v>
      </c>
      <c r="AC35" s="293" t="e">
        <f>#REF!</f>
        <v>#REF!</v>
      </c>
      <c r="AD35" s="293" t="e">
        <f>#REF!/1000</f>
        <v>#REF!</v>
      </c>
      <c r="AE35" s="293" t="e">
        <f>#REF!/1000</f>
        <v>#REF!</v>
      </c>
    </row>
    <row r="36" spans="1:31" s="102" customFormat="1">
      <c r="A36" s="171" t="s">
        <v>559</v>
      </c>
      <c r="B36" s="294" t="e">
        <f>#REF!</f>
        <v>#REF!</v>
      </c>
      <c r="C36" s="295" t="e">
        <f>#REF!/1000</f>
        <v>#REF!</v>
      </c>
      <c r="D36" s="294" t="e">
        <f>#REF!</f>
        <v>#REF!</v>
      </c>
      <c r="E36" s="295" t="e">
        <f>#REF!</f>
        <v>#REF!</v>
      </c>
      <c r="F36" s="294" t="e">
        <f>#REF!/1000</f>
        <v>#REF!</v>
      </c>
      <c r="G36" s="295" t="e">
        <f>#REF!/1000</f>
        <v>#REF!</v>
      </c>
      <c r="H36" s="294" t="e">
        <f>#REF!</f>
        <v>#REF!</v>
      </c>
      <c r="I36" s="295" t="e">
        <f>#REF!</f>
        <v>#REF!</v>
      </c>
      <c r="J36" s="295" t="e">
        <f>#REF!/1000</f>
        <v>#REF!</v>
      </c>
      <c r="K36" s="295" t="e">
        <f>#REF!/1000</f>
        <v>#REF!</v>
      </c>
      <c r="L36" s="295" t="e">
        <f>#REF!</f>
        <v>#REF!</v>
      </c>
      <c r="M36" s="295" t="e">
        <f>#REF!</f>
        <v>#REF!</v>
      </c>
      <c r="N36" s="295" t="e">
        <f>#REF!/1000</f>
        <v>#REF!</v>
      </c>
      <c r="O36" s="295" t="e">
        <f>#REF!/1000</f>
        <v>#REF!</v>
      </c>
      <c r="P36" s="295" t="e">
        <f>#REF!</f>
        <v>#REF!</v>
      </c>
      <c r="Q36" s="295" t="e">
        <f>#REF!</f>
        <v>#REF!</v>
      </c>
      <c r="R36" s="295" t="e">
        <f>#REF!/1000</f>
        <v>#REF!</v>
      </c>
      <c r="S36" s="295" t="e">
        <f>#REF!/1000</f>
        <v>#REF!</v>
      </c>
      <c r="T36" s="295" t="e">
        <f>#REF!</f>
        <v>#REF!</v>
      </c>
      <c r="U36" s="295" t="e">
        <f>#REF!</f>
        <v>#REF!</v>
      </c>
      <c r="V36" s="295" t="e">
        <f>#REF!/1000</f>
        <v>#REF!</v>
      </c>
      <c r="W36" s="295" t="e">
        <f>#REF!/1000</f>
        <v>#REF!</v>
      </c>
      <c r="X36" s="295" t="e">
        <f>#REF!</f>
        <v>#REF!</v>
      </c>
      <c r="Y36" s="295" t="e">
        <f>#REF!</f>
        <v>#REF!</v>
      </c>
      <c r="Z36" s="295" t="e">
        <f>#REF!/1000</f>
        <v>#REF!</v>
      </c>
      <c r="AA36" s="295" t="e">
        <f>#REF!/1000</f>
        <v>#REF!</v>
      </c>
      <c r="AB36" s="295" t="e">
        <f>#REF!</f>
        <v>#REF!</v>
      </c>
      <c r="AC36" s="295" t="e">
        <f>#REF!</f>
        <v>#REF!</v>
      </c>
      <c r="AD36" s="295" t="e">
        <f>#REF!/1000</f>
        <v>#REF!</v>
      </c>
      <c r="AE36" s="295" t="e">
        <f>#REF!/1000</f>
        <v>#REF!</v>
      </c>
    </row>
    <row r="37" spans="1:31" s="102" customFormat="1">
      <c r="A37" s="111" t="s">
        <v>560</v>
      </c>
      <c r="B37" s="292" t="e">
        <f>#REF!</f>
        <v>#REF!</v>
      </c>
      <c r="C37" s="293" t="e">
        <f>#REF!/1000</f>
        <v>#REF!</v>
      </c>
      <c r="D37" s="292" t="e">
        <f>#REF!</f>
        <v>#REF!</v>
      </c>
      <c r="E37" s="293" t="e">
        <f>#REF!</f>
        <v>#REF!</v>
      </c>
      <c r="F37" s="292" t="e">
        <f>#REF!/1000</f>
        <v>#REF!</v>
      </c>
      <c r="G37" s="293" t="e">
        <f>#REF!/1000</f>
        <v>#REF!</v>
      </c>
      <c r="H37" s="292" t="e">
        <f>#REF!</f>
        <v>#REF!</v>
      </c>
      <c r="I37" s="293" t="e">
        <f>#REF!</f>
        <v>#REF!</v>
      </c>
      <c r="J37" s="293" t="e">
        <f>#REF!/1000</f>
        <v>#REF!</v>
      </c>
      <c r="K37" s="293" t="e">
        <f>#REF!/1000</f>
        <v>#REF!</v>
      </c>
      <c r="L37" s="293" t="e">
        <f>#REF!</f>
        <v>#REF!</v>
      </c>
      <c r="M37" s="293" t="e">
        <f>#REF!</f>
        <v>#REF!</v>
      </c>
      <c r="N37" s="293" t="e">
        <f>#REF!/1000</f>
        <v>#REF!</v>
      </c>
      <c r="O37" s="293" t="e">
        <f>#REF!/1000</f>
        <v>#REF!</v>
      </c>
      <c r="P37" s="293" t="e">
        <f>#REF!</f>
        <v>#REF!</v>
      </c>
      <c r="Q37" s="293" t="e">
        <f>#REF!</f>
        <v>#REF!</v>
      </c>
      <c r="R37" s="293" t="e">
        <f>#REF!/1000</f>
        <v>#REF!</v>
      </c>
      <c r="S37" s="293" t="e">
        <f>#REF!/1000</f>
        <v>#REF!</v>
      </c>
      <c r="T37" s="293" t="e">
        <f>#REF!</f>
        <v>#REF!</v>
      </c>
      <c r="U37" s="293" t="e">
        <f>#REF!</f>
        <v>#REF!</v>
      </c>
      <c r="V37" s="293" t="e">
        <f>#REF!/1000</f>
        <v>#REF!</v>
      </c>
      <c r="W37" s="293" t="e">
        <f>#REF!/1000</f>
        <v>#REF!</v>
      </c>
      <c r="X37" s="293" t="e">
        <f>#REF!</f>
        <v>#REF!</v>
      </c>
      <c r="Y37" s="293" t="e">
        <f>#REF!</f>
        <v>#REF!</v>
      </c>
      <c r="Z37" s="293" t="e">
        <f>#REF!/1000</f>
        <v>#REF!</v>
      </c>
      <c r="AA37" s="293" t="e">
        <f>#REF!/1000</f>
        <v>#REF!</v>
      </c>
      <c r="AB37" s="293" t="e">
        <f>#REF!</f>
        <v>#REF!</v>
      </c>
      <c r="AC37" s="293" t="e">
        <f>#REF!</f>
        <v>#REF!</v>
      </c>
      <c r="AD37" s="293" t="e">
        <f>#REF!/1000</f>
        <v>#REF!</v>
      </c>
      <c r="AE37" s="293" t="e">
        <f>#REF!/1000</f>
        <v>#REF!</v>
      </c>
    </row>
    <row r="38" spans="1:31" s="102" customFormat="1">
      <c r="A38" s="111" t="s">
        <v>561</v>
      </c>
      <c r="B38" s="292" t="e">
        <f>#REF!</f>
        <v>#REF!</v>
      </c>
      <c r="C38" s="293" t="e">
        <f>#REF!/1000</f>
        <v>#REF!</v>
      </c>
      <c r="D38" s="292" t="e">
        <f>#REF!</f>
        <v>#REF!</v>
      </c>
      <c r="E38" s="293" t="e">
        <f>#REF!</f>
        <v>#REF!</v>
      </c>
      <c r="F38" s="292" t="e">
        <f>#REF!/1000</f>
        <v>#REF!</v>
      </c>
      <c r="G38" s="293" t="e">
        <f>#REF!/1000</f>
        <v>#REF!</v>
      </c>
      <c r="H38" s="292" t="e">
        <f>#REF!</f>
        <v>#REF!</v>
      </c>
      <c r="I38" s="293" t="e">
        <f>#REF!</f>
        <v>#REF!</v>
      </c>
      <c r="J38" s="293" t="e">
        <f>#REF!/1000</f>
        <v>#REF!</v>
      </c>
      <c r="K38" s="293" t="e">
        <f>#REF!/1000</f>
        <v>#REF!</v>
      </c>
      <c r="L38" s="293" t="e">
        <f>#REF!</f>
        <v>#REF!</v>
      </c>
      <c r="M38" s="293" t="e">
        <f>#REF!</f>
        <v>#REF!</v>
      </c>
      <c r="N38" s="293" t="e">
        <f>#REF!/1000</f>
        <v>#REF!</v>
      </c>
      <c r="O38" s="293" t="e">
        <f>#REF!/1000</f>
        <v>#REF!</v>
      </c>
      <c r="P38" s="293" t="e">
        <f>#REF!</f>
        <v>#REF!</v>
      </c>
      <c r="Q38" s="293" t="e">
        <f>#REF!</f>
        <v>#REF!</v>
      </c>
      <c r="R38" s="293" t="e">
        <f>#REF!/1000</f>
        <v>#REF!</v>
      </c>
      <c r="S38" s="293" t="e">
        <f>#REF!/1000</f>
        <v>#REF!</v>
      </c>
      <c r="T38" s="293" t="e">
        <f>#REF!</f>
        <v>#REF!</v>
      </c>
      <c r="U38" s="293" t="e">
        <f>#REF!</f>
        <v>#REF!</v>
      </c>
      <c r="V38" s="293" t="e">
        <f>#REF!/1000</f>
        <v>#REF!</v>
      </c>
      <c r="W38" s="293" t="e">
        <f>#REF!/1000</f>
        <v>#REF!</v>
      </c>
      <c r="X38" s="293" t="e">
        <f>#REF!</f>
        <v>#REF!</v>
      </c>
      <c r="Y38" s="293" t="e">
        <f>#REF!</f>
        <v>#REF!</v>
      </c>
      <c r="Z38" s="293" t="e">
        <f>#REF!/1000</f>
        <v>#REF!</v>
      </c>
      <c r="AA38" s="293" t="e">
        <f>#REF!/1000</f>
        <v>#REF!</v>
      </c>
      <c r="AB38" s="293" t="e">
        <f>#REF!</f>
        <v>#REF!</v>
      </c>
      <c r="AC38" s="293" t="e">
        <f>#REF!</f>
        <v>#REF!</v>
      </c>
      <c r="AD38" s="293" t="e">
        <f>#REF!/1000</f>
        <v>#REF!</v>
      </c>
      <c r="AE38" s="293" t="e">
        <f>#REF!/1000</f>
        <v>#REF!</v>
      </c>
    </row>
    <row r="39" spans="1:31" s="102" customFormat="1">
      <c r="A39" s="111" t="s">
        <v>562</v>
      </c>
      <c r="B39" s="292" t="e">
        <f>#REF!</f>
        <v>#REF!</v>
      </c>
      <c r="C39" s="293" t="e">
        <f>#REF!/1000</f>
        <v>#REF!</v>
      </c>
      <c r="D39" s="292" t="e">
        <f>#REF!</f>
        <v>#REF!</v>
      </c>
      <c r="E39" s="293" t="e">
        <f>#REF!</f>
        <v>#REF!</v>
      </c>
      <c r="F39" s="292" t="e">
        <f>#REF!/1000</f>
        <v>#REF!</v>
      </c>
      <c r="G39" s="293" t="e">
        <f>#REF!/1000</f>
        <v>#REF!</v>
      </c>
      <c r="H39" s="292" t="e">
        <f>#REF!</f>
        <v>#REF!</v>
      </c>
      <c r="I39" s="293" t="e">
        <f>#REF!</f>
        <v>#REF!</v>
      </c>
      <c r="J39" s="293" t="e">
        <f>#REF!/1000</f>
        <v>#REF!</v>
      </c>
      <c r="K39" s="293" t="e">
        <f>#REF!/1000</f>
        <v>#REF!</v>
      </c>
      <c r="L39" s="293" t="e">
        <f>#REF!</f>
        <v>#REF!</v>
      </c>
      <c r="M39" s="293" t="e">
        <f>#REF!</f>
        <v>#REF!</v>
      </c>
      <c r="N39" s="293" t="e">
        <f>#REF!/1000</f>
        <v>#REF!</v>
      </c>
      <c r="O39" s="293" t="e">
        <f>#REF!/1000</f>
        <v>#REF!</v>
      </c>
      <c r="P39" s="293" t="e">
        <f>#REF!</f>
        <v>#REF!</v>
      </c>
      <c r="Q39" s="293" t="e">
        <f>#REF!</f>
        <v>#REF!</v>
      </c>
      <c r="R39" s="293" t="e">
        <f>#REF!/1000</f>
        <v>#REF!</v>
      </c>
      <c r="S39" s="293" t="e">
        <f>#REF!/1000</f>
        <v>#REF!</v>
      </c>
      <c r="T39" s="293" t="e">
        <f>#REF!</f>
        <v>#REF!</v>
      </c>
      <c r="U39" s="293" t="e">
        <f>#REF!</f>
        <v>#REF!</v>
      </c>
      <c r="V39" s="293" t="e">
        <f>#REF!/1000</f>
        <v>#REF!</v>
      </c>
      <c r="W39" s="293" t="e">
        <f>#REF!/1000</f>
        <v>#REF!</v>
      </c>
      <c r="X39" s="293" t="e">
        <f>#REF!</f>
        <v>#REF!</v>
      </c>
      <c r="Y39" s="293" t="e">
        <f>#REF!</f>
        <v>#REF!</v>
      </c>
      <c r="Z39" s="293" t="e">
        <f>#REF!/1000</f>
        <v>#REF!</v>
      </c>
      <c r="AA39" s="293" t="e">
        <f>#REF!/1000</f>
        <v>#REF!</v>
      </c>
      <c r="AB39" s="293" t="e">
        <f>#REF!</f>
        <v>#REF!</v>
      </c>
      <c r="AC39" s="293" t="e">
        <f>#REF!</f>
        <v>#REF!</v>
      </c>
      <c r="AD39" s="293" t="e">
        <f>#REF!/1000</f>
        <v>#REF!</v>
      </c>
      <c r="AE39" s="293" t="e">
        <f>#REF!/1000</f>
        <v>#REF!</v>
      </c>
    </row>
    <row r="40" spans="1:31" s="102" customFormat="1">
      <c r="A40" s="111" t="s">
        <v>563</v>
      </c>
      <c r="B40" s="292" t="e">
        <f>#REF!</f>
        <v>#REF!</v>
      </c>
      <c r="C40" s="293" t="e">
        <f>#REF!/1000</f>
        <v>#REF!</v>
      </c>
      <c r="D40" s="292" t="e">
        <f>#REF!</f>
        <v>#REF!</v>
      </c>
      <c r="E40" s="293" t="e">
        <f>#REF!</f>
        <v>#REF!</v>
      </c>
      <c r="F40" s="292" t="e">
        <f>#REF!/1000</f>
        <v>#REF!</v>
      </c>
      <c r="G40" s="293" t="e">
        <f>#REF!/1000</f>
        <v>#REF!</v>
      </c>
      <c r="H40" s="292" t="e">
        <f>#REF!</f>
        <v>#REF!</v>
      </c>
      <c r="I40" s="293" t="e">
        <f>#REF!</f>
        <v>#REF!</v>
      </c>
      <c r="J40" s="293" t="e">
        <f>#REF!/1000</f>
        <v>#REF!</v>
      </c>
      <c r="K40" s="293" t="e">
        <f>#REF!/1000</f>
        <v>#REF!</v>
      </c>
      <c r="L40" s="293" t="e">
        <f>#REF!</f>
        <v>#REF!</v>
      </c>
      <c r="M40" s="293" t="e">
        <f>#REF!</f>
        <v>#REF!</v>
      </c>
      <c r="N40" s="293" t="e">
        <f>#REF!/1000</f>
        <v>#REF!</v>
      </c>
      <c r="O40" s="293" t="e">
        <f>#REF!/1000</f>
        <v>#REF!</v>
      </c>
      <c r="P40" s="293" t="e">
        <f>#REF!</f>
        <v>#REF!</v>
      </c>
      <c r="Q40" s="293" t="e">
        <f>#REF!</f>
        <v>#REF!</v>
      </c>
      <c r="R40" s="293" t="e">
        <f>#REF!/1000</f>
        <v>#REF!</v>
      </c>
      <c r="S40" s="293" t="e">
        <f>#REF!/1000</f>
        <v>#REF!</v>
      </c>
      <c r="T40" s="293" t="e">
        <f>#REF!</f>
        <v>#REF!</v>
      </c>
      <c r="U40" s="293" t="e">
        <f>#REF!</f>
        <v>#REF!</v>
      </c>
      <c r="V40" s="293" t="e">
        <f>#REF!/1000</f>
        <v>#REF!</v>
      </c>
      <c r="W40" s="293" t="e">
        <f>#REF!/1000</f>
        <v>#REF!</v>
      </c>
      <c r="X40" s="293" t="e">
        <f>#REF!</f>
        <v>#REF!</v>
      </c>
      <c r="Y40" s="293" t="e">
        <f>#REF!</f>
        <v>#REF!</v>
      </c>
      <c r="Z40" s="293" t="e">
        <f>#REF!/1000</f>
        <v>#REF!</v>
      </c>
      <c r="AA40" s="293" t="e">
        <f>#REF!/1000</f>
        <v>#REF!</v>
      </c>
      <c r="AB40" s="293" t="e">
        <f>#REF!</f>
        <v>#REF!</v>
      </c>
      <c r="AC40" s="293" t="e">
        <f>#REF!</f>
        <v>#REF!</v>
      </c>
      <c r="AD40" s="293" t="e">
        <f>#REF!/1000</f>
        <v>#REF!</v>
      </c>
      <c r="AE40" s="293" t="e">
        <f>#REF!/1000</f>
        <v>#REF!</v>
      </c>
    </row>
    <row r="41" spans="1:31" s="102" customFormat="1">
      <c r="A41" s="171" t="s">
        <v>564</v>
      </c>
      <c r="B41" s="294" t="e">
        <f>#REF!</f>
        <v>#REF!</v>
      </c>
      <c r="C41" s="295" t="e">
        <f>#REF!/1000</f>
        <v>#REF!</v>
      </c>
      <c r="D41" s="294" t="e">
        <f>#REF!</f>
        <v>#REF!</v>
      </c>
      <c r="E41" s="295" t="e">
        <f>#REF!</f>
        <v>#REF!</v>
      </c>
      <c r="F41" s="294" t="e">
        <f>#REF!/1000</f>
        <v>#REF!</v>
      </c>
      <c r="G41" s="295" t="e">
        <f>#REF!/1000</f>
        <v>#REF!</v>
      </c>
      <c r="H41" s="294" t="e">
        <f>#REF!</f>
        <v>#REF!</v>
      </c>
      <c r="I41" s="295" t="e">
        <f>#REF!</f>
        <v>#REF!</v>
      </c>
      <c r="J41" s="295" t="e">
        <f>#REF!/1000</f>
        <v>#REF!</v>
      </c>
      <c r="K41" s="295" t="e">
        <f>#REF!/1000</f>
        <v>#REF!</v>
      </c>
      <c r="L41" s="295" t="e">
        <f>#REF!</f>
        <v>#REF!</v>
      </c>
      <c r="M41" s="295" t="e">
        <f>#REF!</f>
        <v>#REF!</v>
      </c>
      <c r="N41" s="295" t="e">
        <f>#REF!/1000</f>
        <v>#REF!</v>
      </c>
      <c r="O41" s="295" t="e">
        <f>#REF!/1000</f>
        <v>#REF!</v>
      </c>
      <c r="P41" s="295" t="e">
        <f>#REF!</f>
        <v>#REF!</v>
      </c>
      <c r="Q41" s="295" t="e">
        <f>#REF!</f>
        <v>#REF!</v>
      </c>
      <c r="R41" s="295" t="e">
        <f>#REF!/1000</f>
        <v>#REF!</v>
      </c>
      <c r="S41" s="295" t="e">
        <f>#REF!/1000</f>
        <v>#REF!</v>
      </c>
      <c r="T41" s="295" t="e">
        <f>#REF!</f>
        <v>#REF!</v>
      </c>
      <c r="U41" s="295" t="e">
        <f>#REF!</f>
        <v>#REF!</v>
      </c>
      <c r="V41" s="295" t="e">
        <f>#REF!/1000</f>
        <v>#REF!</v>
      </c>
      <c r="W41" s="295" t="e">
        <f>#REF!/1000</f>
        <v>#REF!</v>
      </c>
      <c r="X41" s="295" t="e">
        <f>#REF!</f>
        <v>#REF!</v>
      </c>
      <c r="Y41" s="295" t="e">
        <f>#REF!</f>
        <v>#REF!</v>
      </c>
      <c r="Z41" s="295" t="e">
        <f>#REF!/1000</f>
        <v>#REF!</v>
      </c>
      <c r="AA41" s="295" t="e">
        <f>#REF!/1000</f>
        <v>#REF!</v>
      </c>
      <c r="AB41" s="295" t="e">
        <f>#REF!</f>
        <v>#REF!</v>
      </c>
      <c r="AC41" s="295" t="e">
        <f>#REF!</f>
        <v>#REF!</v>
      </c>
      <c r="AD41" s="295" t="e">
        <f>#REF!/1000</f>
        <v>#REF!</v>
      </c>
      <c r="AE41" s="295" t="e">
        <f>#REF!/1000</f>
        <v>#REF!</v>
      </c>
    </row>
    <row r="42" spans="1:31" s="102" customFormat="1">
      <c r="A42" s="111" t="s">
        <v>565</v>
      </c>
      <c r="B42" s="292" t="e">
        <f>#REF!</f>
        <v>#REF!</v>
      </c>
      <c r="C42" s="293" t="e">
        <f>#REF!/1000</f>
        <v>#REF!</v>
      </c>
      <c r="D42" s="292" t="e">
        <f>#REF!</f>
        <v>#REF!</v>
      </c>
      <c r="E42" s="293" t="e">
        <f>#REF!</f>
        <v>#REF!</v>
      </c>
      <c r="F42" s="292" t="e">
        <f>#REF!/1000</f>
        <v>#REF!</v>
      </c>
      <c r="G42" s="293" t="e">
        <f>#REF!/1000</f>
        <v>#REF!</v>
      </c>
      <c r="H42" s="292" t="e">
        <f>#REF!</f>
        <v>#REF!</v>
      </c>
      <c r="I42" s="293" t="e">
        <f>#REF!</f>
        <v>#REF!</v>
      </c>
      <c r="J42" s="293" t="e">
        <f>#REF!/1000</f>
        <v>#REF!</v>
      </c>
      <c r="K42" s="293" t="e">
        <f>#REF!/1000</f>
        <v>#REF!</v>
      </c>
      <c r="L42" s="293" t="e">
        <f>#REF!</f>
        <v>#REF!</v>
      </c>
      <c r="M42" s="293" t="e">
        <f>#REF!</f>
        <v>#REF!</v>
      </c>
      <c r="N42" s="293" t="e">
        <f>#REF!/1000</f>
        <v>#REF!</v>
      </c>
      <c r="O42" s="293" t="e">
        <f>#REF!/1000</f>
        <v>#REF!</v>
      </c>
      <c r="P42" s="293" t="e">
        <f>#REF!</f>
        <v>#REF!</v>
      </c>
      <c r="Q42" s="293" t="e">
        <f>#REF!</f>
        <v>#REF!</v>
      </c>
      <c r="R42" s="293" t="e">
        <f>#REF!/1000</f>
        <v>#REF!</v>
      </c>
      <c r="S42" s="293" t="e">
        <f>#REF!/1000</f>
        <v>#REF!</v>
      </c>
      <c r="T42" s="293" t="e">
        <f>#REF!</f>
        <v>#REF!</v>
      </c>
      <c r="U42" s="293" t="e">
        <f>#REF!</f>
        <v>#REF!</v>
      </c>
      <c r="V42" s="293" t="e">
        <f>#REF!/1000</f>
        <v>#REF!</v>
      </c>
      <c r="W42" s="293" t="e">
        <f>#REF!/1000</f>
        <v>#REF!</v>
      </c>
      <c r="X42" s="293" t="e">
        <f>#REF!</f>
        <v>#REF!</v>
      </c>
      <c r="Y42" s="293" t="e">
        <f>#REF!</f>
        <v>#REF!</v>
      </c>
      <c r="Z42" s="293" t="e">
        <f>#REF!/1000</f>
        <v>#REF!</v>
      </c>
      <c r="AA42" s="293" t="e">
        <f>#REF!/1000</f>
        <v>#REF!</v>
      </c>
      <c r="AB42" s="293" t="e">
        <f>#REF!</f>
        <v>#REF!</v>
      </c>
      <c r="AC42" s="293" t="e">
        <f>#REF!</f>
        <v>#REF!</v>
      </c>
      <c r="AD42" s="293" t="e">
        <f>#REF!/1000</f>
        <v>#REF!</v>
      </c>
      <c r="AE42" s="293" t="e">
        <f>#REF!/1000</f>
        <v>#REF!</v>
      </c>
    </row>
    <row r="43" spans="1:31" s="102" customFormat="1">
      <c r="A43" s="111" t="s">
        <v>566</v>
      </c>
      <c r="B43" s="292" t="e">
        <f>#REF!</f>
        <v>#REF!</v>
      </c>
      <c r="C43" s="293" t="e">
        <f>#REF!/1000</f>
        <v>#REF!</v>
      </c>
      <c r="D43" s="292" t="e">
        <f>#REF!</f>
        <v>#REF!</v>
      </c>
      <c r="E43" s="293" t="e">
        <f>#REF!</f>
        <v>#REF!</v>
      </c>
      <c r="F43" s="292" t="e">
        <f>#REF!/1000</f>
        <v>#REF!</v>
      </c>
      <c r="G43" s="293" t="e">
        <f>#REF!/1000</f>
        <v>#REF!</v>
      </c>
      <c r="H43" s="292" t="e">
        <f>#REF!</f>
        <v>#REF!</v>
      </c>
      <c r="I43" s="293" t="e">
        <f>#REF!</f>
        <v>#REF!</v>
      </c>
      <c r="J43" s="293" t="e">
        <f>#REF!/1000</f>
        <v>#REF!</v>
      </c>
      <c r="K43" s="293" t="e">
        <f>#REF!/1000</f>
        <v>#REF!</v>
      </c>
      <c r="L43" s="293" t="e">
        <f>#REF!</f>
        <v>#REF!</v>
      </c>
      <c r="M43" s="293" t="e">
        <f>#REF!</f>
        <v>#REF!</v>
      </c>
      <c r="N43" s="293" t="e">
        <f>#REF!/1000</f>
        <v>#REF!</v>
      </c>
      <c r="O43" s="293" t="e">
        <f>#REF!/1000</f>
        <v>#REF!</v>
      </c>
      <c r="P43" s="293" t="e">
        <f>#REF!</f>
        <v>#REF!</v>
      </c>
      <c r="Q43" s="293" t="e">
        <f>#REF!</f>
        <v>#REF!</v>
      </c>
      <c r="R43" s="293" t="e">
        <f>#REF!/1000</f>
        <v>#REF!</v>
      </c>
      <c r="S43" s="293" t="e">
        <f>#REF!/1000</f>
        <v>#REF!</v>
      </c>
      <c r="T43" s="293" t="e">
        <f>#REF!</f>
        <v>#REF!</v>
      </c>
      <c r="U43" s="293" t="e">
        <f>#REF!</f>
        <v>#REF!</v>
      </c>
      <c r="V43" s="293" t="e">
        <f>#REF!/1000</f>
        <v>#REF!</v>
      </c>
      <c r="W43" s="293" t="e">
        <f>#REF!/1000</f>
        <v>#REF!</v>
      </c>
      <c r="X43" s="293" t="e">
        <f>#REF!</f>
        <v>#REF!</v>
      </c>
      <c r="Y43" s="293" t="e">
        <f>#REF!</f>
        <v>#REF!</v>
      </c>
      <c r="Z43" s="293" t="e">
        <f>#REF!/1000</f>
        <v>#REF!</v>
      </c>
      <c r="AA43" s="293" t="e">
        <f>#REF!/1000</f>
        <v>#REF!</v>
      </c>
      <c r="AB43" s="293" t="e">
        <f>#REF!</f>
        <v>#REF!</v>
      </c>
      <c r="AC43" s="293" t="e">
        <f>#REF!</f>
        <v>#REF!</v>
      </c>
      <c r="AD43" s="293" t="e">
        <f>#REF!/1000</f>
        <v>#REF!</v>
      </c>
      <c r="AE43" s="293" t="e">
        <f>#REF!/1000</f>
        <v>#REF!</v>
      </c>
    </row>
    <row r="44" spans="1:31" s="102" customFormat="1">
      <c r="A44" s="111" t="s">
        <v>567</v>
      </c>
      <c r="B44" s="292" t="e">
        <f>#REF!</f>
        <v>#REF!</v>
      </c>
      <c r="C44" s="293" t="e">
        <f>#REF!/1000</f>
        <v>#REF!</v>
      </c>
      <c r="D44" s="292" t="e">
        <f>#REF!</f>
        <v>#REF!</v>
      </c>
      <c r="E44" s="293" t="e">
        <f>#REF!</f>
        <v>#REF!</v>
      </c>
      <c r="F44" s="292" t="e">
        <f>#REF!/1000</f>
        <v>#REF!</v>
      </c>
      <c r="G44" s="293" t="e">
        <f>#REF!/1000</f>
        <v>#REF!</v>
      </c>
      <c r="H44" s="292" t="e">
        <f>#REF!</f>
        <v>#REF!</v>
      </c>
      <c r="I44" s="293" t="e">
        <f>#REF!</f>
        <v>#REF!</v>
      </c>
      <c r="J44" s="293" t="e">
        <f>#REF!/1000</f>
        <v>#REF!</v>
      </c>
      <c r="K44" s="293" t="e">
        <f>#REF!/1000</f>
        <v>#REF!</v>
      </c>
      <c r="L44" s="293" t="e">
        <f>#REF!</f>
        <v>#REF!</v>
      </c>
      <c r="M44" s="293" t="e">
        <f>#REF!</f>
        <v>#REF!</v>
      </c>
      <c r="N44" s="293" t="e">
        <f>#REF!/1000</f>
        <v>#REF!</v>
      </c>
      <c r="O44" s="293" t="e">
        <f>#REF!/1000</f>
        <v>#REF!</v>
      </c>
      <c r="P44" s="293" t="e">
        <f>#REF!</f>
        <v>#REF!</v>
      </c>
      <c r="Q44" s="293" t="e">
        <f>#REF!</f>
        <v>#REF!</v>
      </c>
      <c r="R44" s="293" t="e">
        <f>#REF!/1000</f>
        <v>#REF!</v>
      </c>
      <c r="S44" s="293" t="e">
        <f>#REF!/1000</f>
        <v>#REF!</v>
      </c>
      <c r="T44" s="293" t="e">
        <f>#REF!</f>
        <v>#REF!</v>
      </c>
      <c r="U44" s="293" t="e">
        <f>#REF!</f>
        <v>#REF!</v>
      </c>
      <c r="V44" s="293" t="e">
        <f>#REF!/1000</f>
        <v>#REF!</v>
      </c>
      <c r="W44" s="293" t="e">
        <f>#REF!/1000</f>
        <v>#REF!</v>
      </c>
      <c r="X44" s="293" t="e">
        <f>#REF!</f>
        <v>#REF!</v>
      </c>
      <c r="Y44" s="293" t="e">
        <f>#REF!</f>
        <v>#REF!</v>
      </c>
      <c r="Z44" s="293" t="e">
        <f>#REF!/1000</f>
        <v>#REF!</v>
      </c>
      <c r="AA44" s="293" t="e">
        <f>#REF!/1000</f>
        <v>#REF!</v>
      </c>
      <c r="AB44" s="293" t="e">
        <f>#REF!</f>
        <v>#REF!</v>
      </c>
      <c r="AC44" s="293" t="e">
        <f>#REF!</f>
        <v>#REF!</v>
      </c>
      <c r="AD44" s="293" t="e">
        <f>#REF!/1000</f>
        <v>#REF!</v>
      </c>
      <c r="AE44" s="293" t="e">
        <f>#REF!/1000</f>
        <v>#REF!</v>
      </c>
    </row>
    <row r="45" spans="1:31" s="102" customFormat="1">
      <c r="A45" s="111" t="s">
        <v>568</v>
      </c>
      <c r="B45" s="292" t="e">
        <f>#REF!</f>
        <v>#REF!</v>
      </c>
      <c r="C45" s="293" t="e">
        <f>#REF!/1000</f>
        <v>#REF!</v>
      </c>
      <c r="D45" s="292" t="e">
        <f>#REF!</f>
        <v>#REF!</v>
      </c>
      <c r="E45" s="293" t="e">
        <f>#REF!</f>
        <v>#REF!</v>
      </c>
      <c r="F45" s="292" t="e">
        <f>#REF!/1000</f>
        <v>#REF!</v>
      </c>
      <c r="G45" s="293" t="e">
        <f>#REF!/1000</f>
        <v>#REF!</v>
      </c>
      <c r="H45" s="292" t="e">
        <f>#REF!</f>
        <v>#REF!</v>
      </c>
      <c r="I45" s="293" t="e">
        <f>#REF!</f>
        <v>#REF!</v>
      </c>
      <c r="J45" s="293" t="e">
        <f>#REF!/1000</f>
        <v>#REF!</v>
      </c>
      <c r="K45" s="293" t="e">
        <f>#REF!/1000</f>
        <v>#REF!</v>
      </c>
      <c r="L45" s="293" t="e">
        <f>#REF!</f>
        <v>#REF!</v>
      </c>
      <c r="M45" s="293" t="e">
        <f>#REF!</f>
        <v>#REF!</v>
      </c>
      <c r="N45" s="293" t="e">
        <f>#REF!/1000</f>
        <v>#REF!</v>
      </c>
      <c r="O45" s="293" t="e">
        <f>#REF!/1000</f>
        <v>#REF!</v>
      </c>
      <c r="P45" s="293" t="e">
        <f>#REF!</f>
        <v>#REF!</v>
      </c>
      <c r="Q45" s="293" t="e">
        <f>#REF!</f>
        <v>#REF!</v>
      </c>
      <c r="R45" s="293" t="e">
        <f>#REF!/1000</f>
        <v>#REF!</v>
      </c>
      <c r="S45" s="293" t="e">
        <f>#REF!/1000</f>
        <v>#REF!</v>
      </c>
      <c r="T45" s="293" t="e">
        <f>#REF!</f>
        <v>#REF!</v>
      </c>
      <c r="U45" s="293" t="e">
        <f>#REF!</f>
        <v>#REF!</v>
      </c>
      <c r="V45" s="293" t="e">
        <f>#REF!/1000</f>
        <v>#REF!</v>
      </c>
      <c r="W45" s="293" t="e">
        <f>#REF!/1000</f>
        <v>#REF!</v>
      </c>
      <c r="X45" s="293" t="e">
        <f>#REF!</f>
        <v>#REF!</v>
      </c>
      <c r="Y45" s="293" t="e">
        <f>#REF!</f>
        <v>#REF!</v>
      </c>
      <c r="Z45" s="293" t="e">
        <f>#REF!/1000</f>
        <v>#REF!</v>
      </c>
      <c r="AA45" s="293" t="e">
        <f>#REF!/1000</f>
        <v>#REF!</v>
      </c>
      <c r="AB45" s="293" t="e">
        <f>#REF!</f>
        <v>#REF!</v>
      </c>
      <c r="AC45" s="293" t="e">
        <f>#REF!</f>
        <v>#REF!</v>
      </c>
      <c r="AD45" s="293" t="e">
        <f>#REF!/1000</f>
        <v>#REF!</v>
      </c>
      <c r="AE45" s="293" t="e">
        <f>#REF!/1000</f>
        <v>#REF!</v>
      </c>
    </row>
    <row r="46" spans="1:31" s="102" customFormat="1">
      <c r="A46" s="171" t="s">
        <v>569</v>
      </c>
      <c r="B46" s="294" t="e">
        <f>#REF!</f>
        <v>#REF!</v>
      </c>
      <c r="C46" s="295" t="e">
        <f>#REF!/1000</f>
        <v>#REF!</v>
      </c>
      <c r="D46" s="294" t="e">
        <f>#REF!</f>
        <v>#REF!</v>
      </c>
      <c r="E46" s="295" t="e">
        <f>#REF!</f>
        <v>#REF!</v>
      </c>
      <c r="F46" s="294" t="e">
        <f>#REF!/1000</f>
        <v>#REF!</v>
      </c>
      <c r="G46" s="295" t="e">
        <f>#REF!/1000</f>
        <v>#REF!</v>
      </c>
      <c r="H46" s="294" t="e">
        <f>#REF!</f>
        <v>#REF!</v>
      </c>
      <c r="I46" s="295" t="e">
        <f>#REF!</f>
        <v>#REF!</v>
      </c>
      <c r="J46" s="295" t="e">
        <f>#REF!/1000</f>
        <v>#REF!</v>
      </c>
      <c r="K46" s="295" t="e">
        <f>#REF!/1000</f>
        <v>#REF!</v>
      </c>
      <c r="L46" s="295" t="e">
        <f>#REF!</f>
        <v>#REF!</v>
      </c>
      <c r="M46" s="295" t="e">
        <f>#REF!</f>
        <v>#REF!</v>
      </c>
      <c r="N46" s="295" t="e">
        <f>#REF!/1000</f>
        <v>#REF!</v>
      </c>
      <c r="O46" s="295" t="e">
        <f>#REF!/1000</f>
        <v>#REF!</v>
      </c>
      <c r="P46" s="295" t="e">
        <f>#REF!</f>
        <v>#REF!</v>
      </c>
      <c r="Q46" s="295" t="e">
        <f>#REF!</f>
        <v>#REF!</v>
      </c>
      <c r="R46" s="295" t="e">
        <f>#REF!/1000</f>
        <v>#REF!</v>
      </c>
      <c r="S46" s="295" t="e">
        <f>#REF!/1000</f>
        <v>#REF!</v>
      </c>
      <c r="T46" s="295" t="e">
        <f>#REF!</f>
        <v>#REF!</v>
      </c>
      <c r="U46" s="295" t="e">
        <f>#REF!</f>
        <v>#REF!</v>
      </c>
      <c r="V46" s="295" t="e">
        <f>#REF!/1000</f>
        <v>#REF!</v>
      </c>
      <c r="W46" s="295" t="e">
        <f>#REF!/1000</f>
        <v>#REF!</v>
      </c>
      <c r="X46" s="295" t="e">
        <f>#REF!</f>
        <v>#REF!</v>
      </c>
      <c r="Y46" s="295" t="e">
        <f>#REF!</f>
        <v>#REF!</v>
      </c>
      <c r="Z46" s="295" t="e">
        <f>#REF!/1000</f>
        <v>#REF!</v>
      </c>
      <c r="AA46" s="295" t="e">
        <f>#REF!/1000</f>
        <v>#REF!</v>
      </c>
      <c r="AB46" s="295" t="e">
        <f>#REF!</f>
        <v>#REF!</v>
      </c>
      <c r="AC46" s="295" t="e">
        <f>#REF!</f>
        <v>#REF!</v>
      </c>
      <c r="AD46" s="295" t="e">
        <f>#REF!/1000</f>
        <v>#REF!</v>
      </c>
      <c r="AE46" s="295" t="e">
        <f>#REF!/1000</f>
        <v>#REF!</v>
      </c>
    </row>
    <row r="47" spans="1:31" s="102" customFormat="1">
      <c r="A47" s="111" t="s">
        <v>570</v>
      </c>
      <c r="B47" s="292" t="e">
        <f>#REF!</f>
        <v>#REF!</v>
      </c>
      <c r="C47" s="293" t="e">
        <f>#REF!/1000</f>
        <v>#REF!</v>
      </c>
      <c r="D47" s="292" t="e">
        <f>#REF!</f>
        <v>#REF!</v>
      </c>
      <c r="E47" s="293" t="e">
        <f>#REF!</f>
        <v>#REF!</v>
      </c>
      <c r="F47" s="292" t="e">
        <f>#REF!/1000</f>
        <v>#REF!</v>
      </c>
      <c r="G47" s="293" t="e">
        <f>#REF!/1000</f>
        <v>#REF!</v>
      </c>
      <c r="H47" s="292" t="e">
        <f>#REF!</f>
        <v>#REF!</v>
      </c>
      <c r="I47" s="293" t="e">
        <f>#REF!</f>
        <v>#REF!</v>
      </c>
      <c r="J47" s="293" t="e">
        <f>#REF!/1000</f>
        <v>#REF!</v>
      </c>
      <c r="K47" s="293" t="e">
        <f>#REF!/1000</f>
        <v>#REF!</v>
      </c>
      <c r="L47" s="293" t="e">
        <f>#REF!</f>
        <v>#REF!</v>
      </c>
      <c r="M47" s="293" t="e">
        <f>#REF!</f>
        <v>#REF!</v>
      </c>
      <c r="N47" s="293" t="e">
        <f>#REF!/1000</f>
        <v>#REF!</v>
      </c>
      <c r="O47" s="293" t="e">
        <f>#REF!/1000</f>
        <v>#REF!</v>
      </c>
      <c r="P47" s="293" t="e">
        <f>#REF!</f>
        <v>#REF!</v>
      </c>
      <c r="Q47" s="293" t="e">
        <f>#REF!</f>
        <v>#REF!</v>
      </c>
      <c r="R47" s="293" t="e">
        <f>#REF!/1000</f>
        <v>#REF!</v>
      </c>
      <c r="S47" s="293" t="e">
        <f>#REF!/1000</f>
        <v>#REF!</v>
      </c>
      <c r="T47" s="293" t="e">
        <f>#REF!</f>
        <v>#REF!</v>
      </c>
      <c r="U47" s="293" t="e">
        <f>#REF!</f>
        <v>#REF!</v>
      </c>
      <c r="V47" s="293" t="e">
        <f>#REF!/1000</f>
        <v>#REF!</v>
      </c>
      <c r="W47" s="293" t="e">
        <f>#REF!/1000</f>
        <v>#REF!</v>
      </c>
      <c r="X47" s="293" t="e">
        <f>#REF!</f>
        <v>#REF!</v>
      </c>
      <c r="Y47" s="293" t="e">
        <f>#REF!</f>
        <v>#REF!</v>
      </c>
      <c r="Z47" s="293" t="e">
        <f>#REF!/1000</f>
        <v>#REF!</v>
      </c>
      <c r="AA47" s="293" t="e">
        <f>#REF!/1000</f>
        <v>#REF!</v>
      </c>
      <c r="AB47" s="293" t="e">
        <f>#REF!</f>
        <v>#REF!</v>
      </c>
      <c r="AC47" s="293" t="e">
        <f>#REF!</f>
        <v>#REF!</v>
      </c>
      <c r="AD47" s="293" t="e">
        <f>#REF!/1000</f>
        <v>#REF!</v>
      </c>
      <c r="AE47" s="293" t="e">
        <f>#REF!/1000</f>
        <v>#REF!</v>
      </c>
    </row>
    <row r="48" spans="1:31" s="102" customFormat="1">
      <c r="A48" s="111" t="s">
        <v>571</v>
      </c>
      <c r="B48" s="292" t="e">
        <f>#REF!</f>
        <v>#REF!</v>
      </c>
      <c r="C48" s="293" t="e">
        <f>#REF!/1000</f>
        <v>#REF!</v>
      </c>
      <c r="D48" s="292" t="e">
        <f>#REF!</f>
        <v>#REF!</v>
      </c>
      <c r="E48" s="293" t="e">
        <f>#REF!</f>
        <v>#REF!</v>
      </c>
      <c r="F48" s="292" t="e">
        <f>#REF!/1000</f>
        <v>#REF!</v>
      </c>
      <c r="G48" s="293" t="e">
        <f>#REF!/1000</f>
        <v>#REF!</v>
      </c>
      <c r="H48" s="292" t="e">
        <f>#REF!</f>
        <v>#REF!</v>
      </c>
      <c r="I48" s="293" t="e">
        <f>#REF!</f>
        <v>#REF!</v>
      </c>
      <c r="J48" s="293" t="e">
        <f>#REF!/1000</f>
        <v>#REF!</v>
      </c>
      <c r="K48" s="293" t="e">
        <f>#REF!/1000</f>
        <v>#REF!</v>
      </c>
      <c r="L48" s="293" t="e">
        <f>#REF!</f>
        <v>#REF!</v>
      </c>
      <c r="M48" s="293" t="e">
        <f>#REF!</f>
        <v>#REF!</v>
      </c>
      <c r="N48" s="293" t="e">
        <f>#REF!/1000</f>
        <v>#REF!</v>
      </c>
      <c r="O48" s="293" t="e">
        <f>#REF!/1000</f>
        <v>#REF!</v>
      </c>
      <c r="P48" s="293" t="e">
        <f>#REF!</f>
        <v>#REF!</v>
      </c>
      <c r="Q48" s="293" t="e">
        <f>#REF!</f>
        <v>#REF!</v>
      </c>
      <c r="R48" s="293" t="e">
        <f>#REF!/1000</f>
        <v>#REF!</v>
      </c>
      <c r="S48" s="293" t="e">
        <f>#REF!/1000</f>
        <v>#REF!</v>
      </c>
      <c r="T48" s="293" t="e">
        <f>#REF!</f>
        <v>#REF!</v>
      </c>
      <c r="U48" s="293" t="e">
        <f>#REF!</f>
        <v>#REF!</v>
      </c>
      <c r="V48" s="293" t="e">
        <f>#REF!/1000</f>
        <v>#REF!</v>
      </c>
      <c r="W48" s="293" t="e">
        <f>#REF!/1000</f>
        <v>#REF!</v>
      </c>
      <c r="X48" s="293" t="e">
        <f>#REF!</f>
        <v>#REF!</v>
      </c>
      <c r="Y48" s="293" t="e">
        <f>#REF!</f>
        <v>#REF!</v>
      </c>
      <c r="Z48" s="293" t="e">
        <f>#REF!/1000</f>
        <v>#REF!</v>
      </c>
      <c r="AA48" s="293" t="e">
        <f>#REF!/1000</f>
        <v>#REF!</v>
      </c>
      <c r="AB48" s="293" t="e">
        <f>#REF!</f>
        <v>#REF!</v>
      </c>
      <c r="AC48" s="293" t="e">
        <f>#REF!</f>
        <v>#REF!</v>
      </c>
      <c r="AD48" s="293" t="e">
        <f>#REF!/1000</f>
        <v>#REF!</v>
      </c>
      <c r="AE48" s="293" t="e">
        <f>#REF!/1000</f>
        <v>#REF!</v>
      </c>
    </row>
    <row r="49" spans="1:31" s="102" customFormat="1">
      <c r="A49" s="111" t="s">
        <v>572</v>
      </c>
      <c r="B49" s="292" t="e">
        <f>#REF!</f>
        <v>#REF!</v>
      </c>
      <c r="C49" s="293" t="e">
        <f>#REF!/1000</f>
        <v>#REF!</v>
      </c>
      <c r="D49" s="292" t="e">
        <f>#REF!</f>
        <v>#REF!</v>
      </c>
      <c r="E49" s="293" t="e">
        <f>#REF!</f>
        <v>#REF!</v>
      </c>
      <c r="F49" s="292" t="e">
        <f>#REF!/1000</f>
        <v>#REF!</v>
      </c>
      <c r="G49" s="293" t="e">
        <f>#REF!/1000</f>
        <v>#REF!</v>
      </c>
      <c r="H49" s="292" t="e">
        <f>#REF!</f>
        <v>#REF!</v>
      </c>
      <c r="I49" s="293" t="e">
        <f>#REF!</f>
        <v>#REF!</v>
      </c>
      <c r="J49" s="293" t="e">
        <f>#REF!/1000</f>
        <v>#REF!</v>
      </c>
      <c r="K49" s="293" t="e">
        <f>#REF!/1000</f>
        <v>#REF!</v>
      </c>
      <c r="L49" s="293" t="e">
        <f>#REF!</f>
        <v>#REF!</v>
      </c>
      <c r="M49" s="293" t="e">
        <f>#REF!</f>
        <v>#REF!</v>
      </c>
      <c r="N49" s="293" t="e">
        <f>#REF!/1000</f>
        <v>#REF!</v>
      </c>
      <c r="O49" s="293" t="e">
        <f>#REF!/1000</f>
        <v>#REF!</v>
      </c>
      <c r="P49" s="293" t="e">
        <f>#REF!</f>
        <v>#REF!</v>
      </c>
      <c r="Q49" s="293" t="e">
        <f>#REF!</f>
        <v>#REF!</v>
      </c>
      <c r="R49" s="293" t="e">
        <f>#REF!/1000</f>
        <v>#REF!</v>
      </c>
      <c r="S49" s="293" t="e">
        <f>#REF!/1000</f>
        <v>#REF!</v>
      </c>
      <c r="T49" s="293" t="e">
        <f>#REF!</f>
        <v>#REF!</v>
      </c>
      <c r="U49" s="293" t="e">
        <f>#REF!</f>
        <v>#REF!</v>
      </c>
      <c r="V49" s="293" t="e">
        <f>#REF!/1000</f>
        <v>#REF!</v>
      </c>
      <c r="W49" s="293" t="e">
        <f>#REF!/1000</f>
        <v>#REF!</v>
      </c>
      <c r="X49" s="293" t="e">
        <f>#REF!</f>
        <v>#REF!</v>
      </c>
      <c r="Y49" s="293" t="e">
        <f>#REF!</f>
        <v>#REF!</v>
      </c>
      <c r="Z49" s="293" t="e">
        <f>#REF!/1000</f>
        <v>#REF!</v>
      </c>
      <c r="AA49" s="293" t="e">
        <f>#REF!/1000</f>
        <v>#REF!</v>
      </c>
      <c r="AB49" s="293" t="e">
        <f>#REF!</f>
        <v>#REF!</v>
      </c>
      <c r="AC49" s="293" t="e">
        <f>#REF!</f>
        <v>#REF!</v>
      </c>
      <c r="AD49" s="293" t="e">
        <f>#REF!/1000</f>
        <v>#REF!</v>
      </c>
      <c r="AE49" s="293" t="e">
        <f>#REF!/1000</f>
        <v>#REF!</v>
      </c>
    </row>
    <row r="50" spans="1:31" s="102" customFormat="1">
      <c r="A50" s="111" t="s">
        <v>573</v>
      </c>
      <c r="B50" s="292" t="e">
        <f>#REF!</f>
        <v>#REF!</v>
      </c>
      <c r="C50" s="293" t="e">
        <f>#REF!/1000</f>
        <v>#REF!</v>
      </c>
      <c r="D50" s="292" t="e">
        <f>#REF!</f>
        <v>#REF!</v>
      </c>
      <c r="E50" s="293" t="e">
        <f>#REF!</f>
        <v>#REF!</v>
      </c>
      <c r="F50" s="292" t="e">
        <f>#REF!/1000</f>
        <v>#REF!</v>
      </c>
      <c r="G50" s="293" t="e">
        <f>#REF!/1000</f>
        <v>#REF!</v>
      </c>
      <c r="H50" s="292" t="e">
        <f>#REF!</f>
        <v>#REF!</v>
      </c>
      <c r="I50" s="293" t="e">
        <f>#REF!</f>
        <v>#REF!</v>
      </c>
      <c r="J50" s="293" t="e">
        <f>#REF!/1000</f>
        <v>#REF!</v>
      </c>
      <c r="K50" s="293" t="e">
        <f>#REF!/1000</f>
        <v>#REF!</v>
      </c>
      <c r="L50" s="293" t="e">
        <f>#REF!</f>
        <v>#REF!</v>
      </c>
      <c r="M50" s="293" t="e">
        <f>#REF!</f>
        <v>#REF!</v>
      </c>
      <c r="N50" s="293" t="e">
        <f>#REF!/1000</f>
        <v>#REF!</v>
      </c>
      <c r="O50" s="293" t="e">
        <f>#REF!/1000</f>
        <v>#REF!</v>
      </c>
      <c r="P50" s="293" t="e">
        <f>#REF!</f>
        <v>#REF!</v>
      </c>
      <c r="Q50" s="293" t="e">
        <f>#REF!</f>
        <v>#REF!</v>
      </c>
      <c r="R50" s="293" t="e">
        <f>#REF!/1000</f>
        <v>#REF!</v>
      </c>
      <c r="S50" s="293" t="e">
        <f>#REF!/1000</f>
        <v>#REF!</v>
      </c>
      <c r="T50" s="293" t="e">
        <f>#REF!</f>
        <v>#REF!</v>
      </c>
      <c r="U50" s="293" t="e">
        <f>#REF!</f>
        <v>#REF!</v>
      </c>
      <c r="V50" s="293" t="e">
        <f>#REF!/1000</f>
        <v>#REF!</v>
      </c>
      <c r="W50" s="293" t="e">
        <f>#REF!/1000</f>
        <v>#REF!</v>
      </c>
      <c r="X50" s="293" t="e">
        <f>#REF!</f>
        <v>#REF!</v>
      </c>
      <c r="Y50" s="293" t="e">
        <f>#REF!</f>
        <v>#REF!</v>
      </c>
      <c r="Z50" s="293" t="e">
        <f>#REF!/1000</f>
        <v>#REF!</v>
      </c>
      <c r="AA50" s="293" t="e">
        <f>#REF!/1000</f>
        <v>#REF!</v>
      </c>
      <c r="AB50" s="293" t="e">
        <f>#REF!</f>
        <v>#REF!</v>
      </c>
      <c r="AC50" s="293" t="e">
        <f>#REF!</f>
        <v>#REF!</v>
      </c>
      <c r="AD50" s="293" t="e">
        <f>#REF!/1000</f>
        <v>#REF!</v>
      </c>
      <c r="AE50" s="293" t="e">
        <f>#REF!/1000</f>
        <v>#REF!</v>
      </c>
    </row>
    <row r="51" spans="1:31" s="102" customFormat="1">
      <c r="A51" s="171" t="s">
        <v>574</v>
      </c>
      <c r="B51" s="294" t="e">
        <f>#REF!</f>
        <v>#REF!</v>
      </c>
      <c r="C51" s="295" t="e">
        <f>#REF!/1000</f>
        <v>#REF!</v>
      </c>
      <c r="D51" s="294" t="e">
        <f>#REF!</f>
        <v>#REF!</v>
      </c>
      <c r="E51" s="295" t="e">
        <f>#REF!</f>
        <v>#REF!</v>
      </c>
      <c r="F51" s="294" t="e">
        <f>#REF!/1000</f>
        <v>#REF!</v>
      </c>
      <c r="G51" s="295" t="e">
        <f>#REF!/1000</f>
        <v>#REF!</v>
      </c>
      <c r="H51" s="294" t="e">
        <f>#REF!</f>
        <v>#REF!</v>
      </c>
      <c r="I51" s="295" t="e">
        <f>#REF!</f>
        <v>#REF!</v>
      </c>
      <c r="J51" s="295" t="e">
        <f>#REF!/1000</f>
        <v>#REF!</v>
      </c>
      <c r="K51" s="295" t="e">
        <f>#REF!/1000</f>
        <v>#REF!</v>
      </c>
      <c r="L51" s="295" t="e">
        <f>#REF!</f>
        <v>#REF!</v>
      </c>
      <c r="M51" s="295" t="e">
        <f>#REF!</f>
        <v>#REF!</v>
      </c>
      <c r="N51" s="295" t="e">
        <f>#REF!/1000</f>
        <v>#REF!</v>
      </c>
      <c r="O51" s="295" t="e">
        <f>#REF!/1000</f>
        <v>#REF!</v>
      </c>
      <c r="P51" s="295" t="e">
        <f>#REF!</f>
        <v>#REF!</v>
      </c>
      <c r="Q51" s="295" t="e">
        <f>#REF!</f>
        <v>#REF!</v>
      </c>
      <c r="R51" s="295" t="e">
        <f>#REF!/1000</f>
        <v>#REF!</v>
      </c>
      <c r="S51" s="295" t="e">
        <f>#REF!/1000</f>
        <v>#REF!</v>
      </c>
      <c r="T51" s="295" t="e">
        <f>#REF!</f>
        <v>#REF!</v>
      </c>
      <c r="U51" s="295" t="e">
        <f>#REF!</f>
        <v>#REF!</v>
      </c>
      <c r="V51" s="295" t="e">
        <f>#REF!/1000</f>
        <v>#REF!</v>
      </c>
      <c r="W51" s="295" t="e">
        <f>#REF!/1000</f>
        <v>#REF!</v>
      </c>
      <c r="X51" s="295" t="e">
        <f>#REF!</f>
        <v>#REF!</v>
      </c>
      <c r="Y51" s="295" t="e">
        <f>#REF!</f>
        <v>#REF!</v>
      </c>
      <c r="Z51" s="295" t="e">
        <f>#REF!/1000</f>
        <v>#REF!</v>
      </c>
      <c r="AA51" s="295" t="e">
        <f>#REF!/1000</f>
        <v>#REF!</v>
      </c>
      <c r="AB51" s="295" t="e">
        <f>#REF!</f>
        <v>#REF!</v>
      </c>
      <c r="AC51" s="295" t="e">
        <f>#REF!</f>
        <v>#REF!</v>
      </c>
      <c r="AD51" s="295" t="e">
        <f>#REF!/1000</f>
        <v>#REF!</v>
      </c>
      <c r="AE51" s="295" t="e">
        <f>#REF!/1000</f>
        <v>#REF!</v>
      </c>
    </row>
    <row r="52" spans="1:31" s="102" customFormat="1">
      <c r="A52" s="111" t="s">
        <v>575</v>
      </c>
      <c r="B52" s="292" t="e">
        <f>#REF!</f>
        <v>#REF!</v>
      </c>
      <c r="C52" s="293" t="e">
        <f>#REF!/1000</f>
        <v>#REF!</v>
      </c>
      <c r="D52" s="292" t="e">
        <f>#REF!</f>
        <v>#REF!</v>
      </c>
      <c r="E52" s="293" t="e">
        <f>#REF!</f>
        <v>#REF!</v>
      </c>
      <c r="F52" s="292" t="e">
        <f>#REF!/1000</f>
        <v>#REF!</v>
      </c>
      <c r="G52" s="293" t="e">
        <f>#REF!/1000</f>
        <v>#REF!</v>
      </c>
      <c r="H52" s="292" t="e">
        <f>#REF!</f>
        <v>#REF!</v>
      </c>
      <c r="I52" s="293" t="e">
        <f>#REF!</f>
        <v>#REF!</v>
      </c>
      <c r="J52" s="293" t="e">
        <f>#REF!/1000</f>
        <v>#REF!</v>
      </c>
      <c r="K52" s="293" t="e">
        <f>#REF!/1000</f>
        <v>#REF!</v>
      </c>
      <c r="L52" s="293" t="e">
        <f>#REF!</f>
        <v>#REF!</v>
      </c>
      <c r="M52" s="293" t="e">
        <f>#REF!</f>
        <v>#REF!</v>
      </c>
      <c r="N52" s="293" t="e">
        <f>#REF!/1000</f>
        <v>#REF!</v>
      </c>
      <c r="O52" s="293" t="e">
        <f>#REF!/1000</f>
        <v>#REF!</v>
      </c>
      <c r="P52" s="293" t="e">
        <f>#REF!</f>
        <v>#REF!</v>
      </c>
      <c r="Q52" s="293" t="e">
        <f>#REF!</f>
        <v>#REF!</v>
      </c>
      <c r="R52" s="293" t="e">
        <f>#REF!/1000</f>
        <v>#REF!</v>
      </c>
      <c r="S52" s="293" t="e">
        <f>#REF!/1000</f>
        <v>#REF!</v>
      </c>
      <c r="T52" s="293" t="e">
        <f>#REF!</f>
        <v>#REF!</v>
      </c>
      <c r="U52" s="293" t="e">
        <f>#REF!</f>
        <v>#REF!</v>
      </c>
      <c r="V52" s="293" t="e">
        <f>#REF!/1000</f>
        <v>#REF!</v>
      </c>
      <c r="W52" s="293" t="e">
        <f>#REF!/1000</f>
        <v>#REF!</v>
      </c>
      <c r="X52" s="293" t="e">
        <f>#REF!</f>
        <v>#REF!</v>
      </c>
      <c r="Y52" s="293" t="e">
        <f>#REF!</f>
        <v>#REF!</v>
      </c>
      <c r="Z52" s="293" t="e">
        <f>#REF!/1000</f>
        <v>#REF!</v>
      </c>
      <c r="AA52" s="293" t="e">
        <f>#REF!/1000</f>
        <v>#REF!</v>
      </c>
      <c r="AB52" s="293" t="e">
        <f>#REF!</f>
        <v>#REF!</v>
      </c>
      <c r="AC52" s="293" t="e">
        <f>#REF!</f>
        <v>#REF!</v>
      </c>
      <c r="AD52" s="293" t="e">
        <f>#REF!/1000</f>
        <v>#REF!</v>
      </c>
      <c r="AE52" s="293" t="e">
        <f>#REF!/1000</f>
        <v>#REF!</v>
      </c>
    </row>
    <row r="53" spans="1:31" s="102" customFormat="1">
      <c r="A53" s="111" t="s">
        <v>576</v>
      </c>
      <c r="B53" s="292" t="e">
        <f>#REF!</f>
        <v>#REF!</v>
      </c>
      <c r="C53" s="293" t="e">
        <f>#REF!/1000</f>
        <v>#REF!</v>
      </c>
      <c r="D53" s="292" t="e">
        <f>#REF!</f>
        <v>#REF!</v>
      </c>
      <c r="E53" s="293" t="e">
        <f>#REF!</f>
        <v>#REF!</v>
      </c>
      <c r="F53" s="292" t="e">
        <f>#REF!/1000</f>
        <v>#REF!</v>
      </c>
      <c r="G53" s="293" t="e">
        <f>#REF!/1000</f>
        <v>#REF!</v>
      </c>
      <c r="H53" s="292" t="e">
        <f>#REF!</f>
        <v>#REF!</v>
      </c>
      <c r="I53" s="293" t="e">
        <f>#REF!</f>
        <v>#REF!</v>
      </c>
      <c r="J53" s="293" t="e">
        <f>#REF!/1000</f>
        <v>#REF!</v>
      </c>
      <c r="K53" s="293" t="e">
        <f>#REF!/1000</f>
        <v>#REF!</v>
      </c>
      <c r="L53" s="293" t="e">
        <f>#REF!</f>
        <v>#REF!</v>
      </c>
      <c r="M53" s="293" t="e">
        <f>#REF!</f>
        <v>#REF!</v>
      </c>
      <c r="N53" s="293" t="e">
        <f>#REF!/1000</f>
        <v>#REF!</v>
      </c>
      <c r="O53" s="293" t="e">
        <f>#REF!/1000</f>
        <v>#REF!</v>
      </c>
      <c r="P53" s="293" t="e">
        <f>#REF!</f>
        <v>#REF!</v>
      </c>
      <c r="Q53" s="293" t="e">
        <f>#REF!</f>
        <v>#REF!</v>
      </c>
      <c r="R53" s="293" t="e">
        <f>#REF!/1000</f>
        <v>#REF!</v>
      </c>
      <c r="S53" s="293" t="e">
        <f>#REF!/1000</f>
        <v>#REF!</v>
      </c>
      <c r="T53" s="293" t="e">
        <f>#REF!</f>
        <v>#REF!</v>
      </c>
      <c r="U53" s="293" t="e">
        <f>#REF!</f>
        <v>#REF!</v>
      </c>
      <c r="V53" s="293" t="e">
        <f>#REF!/1000</f>
        <v>#REF!</v>
      </c>
      <c r="W53" s="293" t="e">
        <f>#REF!/1000</f>
        <v>#REF!</v>
      </c>
      <c r="X53" s="293" t="e">
        <f>#REF!</f>
        <v>#REF!</v>
      </c>
      <c r="Y53" s="293" t="e">
        <f>#REF!</f>
        <v>#REF!</v>
      </c>
      <c r="Z53" s="293" t="e">
        <f>#REF!/1000</f>
        <v>#REF!</v>
      </c>
      <c r="AA53" s="293" t="e">
        <f>#REF!/1000</f>
        <v>#REF!</v>
      </c>
      <c r="AB53" s="293" t="e">
        <f>#REF!</f>
        <v>#REF!</v>
      </c>
      <c r="AC53" s="293" t="e">
        <f>#REF!</f>
        <v>#REF!</v>
      </c>
      <c r="AD53" s="293" t="e">
        <f>#REF!/1000</f>
        <v>#REF!</v>
      </c>
      <c r="AE53" s="293" t="e">
        <f>#REF!/1000</f>
        <v>#REF!</v>
      </c>
    </row>
    <row r="54" spans="1:31" s="102" customFormat="1">
      <c r="A54" s="111" t="s">
        <v>577</v>
      </c>
      <c r="B54" s="292" t="e">
        <f>#REF!</f>
        <v>#REF!</v>
      </c>
      <c r="C54" s="293" t="e">
        <f>#REF!/1000</f>
        <v>#REF!</v>
      </c>
      <c r="D54" s="292" t="e">
        <f>#REF!</f>
        <v>#REF!</v>
      </c>
      <c r="E54" s="293" t="e">
        <f>#REF!</f>
        <v>#REF!</v>
      </c>
      <c r="F54" s="292" t="e">
        <f>#REF!/1000</f>
        <v>#REF!</v>
      </c>
      <c r="G54" s="293" t="e">
        <f>#REF!/1000</f>
        <v>#REF!</v>
      </c>
      <c r="H54" s="292" t="e">
        <f>#REF!</f>
        <v>#REF!</v>
      </c>
      <c r="I54" s="293" t="e">
        <f>#REF!</f>
        <v>#REF!</v>
      </c>
      <c r="J54" s="293" t="e">
        <f>#REF!/1000</f>
        <v>#REF!</v>
      </c>
      <c r="K54" s="293" t="e">
        <f>#REF!/1000</f>
        <v>#REF!</v>
      </c>
      <c r="L54" s="293" t="e">
        <f>#REF!</f>
        <v>#REF!</v>
      </c>
      <c r="M54" s="293" t="e">
        <f>#REF!</f>
        <v>#REF!</v>
      </c>
      <c r="N54" s="293" t="e">
        <f>#REF!/1000</f>
        <v>#REF!</v>
      </c>
      <c r="O54" s="293" t="e">
        <f>#REF!/1000</f>
        <v>#REF!</v>
      </c>
      <c r="P54" s="293" t="e">
        <f>#REF!</f>
        <v>#REF!</v>
      </c>
      <c r="Q54" s="293" t="e">
        <f>#REF!</f>
        <v>#REF!</v>
      </c>
      <c r="R54" s="293" t="e">
        <f>#REF!/1000</f>
        <v>#REF!</v>
      </c>
      <c r="S54" s="293" t="e">
        <f>#REF!/1000</f>
        <v>#REF!</v>
      </c>
      <c r="T54" s="293" t="e">
        <f>#REF!</f>
        <v>#REF!</v>
      </c>
      <c r="U54" s="293" t="e">
        <f>#REF!</f>
        <v>#REF!</v>
      </c>
      <c r="V54" s="293" t="e">
        <f>#REF!/1000</f>
        <v>#REF!</v>
      </c>
      <c r="W54" s="293" t="e">
        <f>#REF!/1000</f>
        <v>#REF!</v>
      </c>
      <c r="X54" s="293" t="e">
        <f>#REF!</f>
        <v>#REF!</v>
      </c>
      <c r="Y54" s="293" t="e">
        <f>#REF!</f>
        <v>#REF!</v>
      </c>
      <c r="Z54" s="293" t="e">
        <f>#REF!/1000</f>
        <v>#REF!</v>
      </c>
      <c r="AA54" s="293" t="e">
        <f>#REF!/1000</f>
        <v>#REF!</v>
      </c>
      <c r="AB54" s="293" t="e">
        <f>#REF!</f>
        <v>#REF!</v>
      </c>
      <c r="AC54" s="293" t="e">
        <f>#REF!</f>
        <v>#REF!</v>
      </c>
      <c r="AD54" s="293" t="e">
        <f>#REF!/1000</f>
        <v>#REF!</v>
      </c>
      <c r="AE54" s="293" t="e">
        <f>#REF!/1000</f>
        <v>#REF!</v>
      </c>
    </row>
    <row r="55" spans="1:31" s="102" customFormat="1">
      <c r="A55" s="111" t="s">
        <v>578</v>
      </c>
      <c r="B55" s="292" t="e">
        <f>#REF!</f>
        <v>#REF!</v>
      </c>
      <c r="C55" s="293" t="e">
        <f>#REF!/1000</f>
        <v>#REF!</v>
      </c>
      <c r="D55" s="292" t="e">
        <f>#REF!</f>
        <v>#REF!</v>
      </c>
      <c r="E55" s="293" t="e">
        <f>#REF!</f>
        <v>#REF!</v>
      </c>
      <c r="F55" s="292" t="e">
        <f>#REF!/1000</f>
        <v>#REF!</v>
      </c>
      <c r="G55" s="293" t="e">
        <f>#REF!/1000</f>
        <v>#REF!</v>
      </c>
      <c r="H55" s="292" t="e">
        <f>#REF!</f>
        <v>#REF!</v>
      </c>
      <c r="I55" s="293" t="e">
        <f>#REF!</f>
        <v>#REF!</v>
      </c>
      <c r="J55" s="293" t="e">
        <f>#REF!/1000</f>
        <v>#REF!</v>
      </c>
      <c r="K55" s="293" t="e">
        <f>#REF!/1000</f>
        <v>#REF!</v>
      </c>
      <c r="L55" s="293" t="e">
        <f>#REF!</f>
        <v>#REF!</v>
      </c>
      <c r="M55" s="293" t="e">
        <f>#REF!</f>
        <v>#REF!</v>
      </c>
      <c r="N55" s="293" t="e">
        <f>#REF!/1000</f>
        <v>#REF!</v>
      </c>
      <c r="O55" s="293" t="e">
        <f>#REF!/1000</f>
        <v>#REF!</v>
      </c>
      <c r="P55" s="293" t="e">
        <f>#REF!</f>
        <v>#REF!</v>
      </c>
      <c r="Q55" s="293" t="e">
        <f>#REF!</f>
        <v>#REF!</v>
      </c>
      <c r="R55" s="293" t="e">
        <f>#REF!/1000</f>
        <v>#REF!</v>
      </c>
      <c r="S55" s="293" t="e">
        <f>#REF!/1000</f>
        <v>#REF!</v>
      </c>
      <c r="T55" s="293" t="e">
        <f>#REF!</f>
        <v>#REF!</v>
      </c>
      <c r="U55" s="293" t="e">
        <f>#REF!</f>
        <v>#REF!</v>
      </c>
      <c r="V55" s="293" t="e">
        <f>#REF!/1000</f>
        <v>#REF!</v>
      </c>
      <c r="W55" s="293" t="e">
        <f>#REF!/1000</f>
        <v>#REF!</v>
      </c>
      <c r="X55" s="293" t="e">
        <f>#REF!</f>
        <v>#REF!</v>
      </c>
      <c r="Y55" s="293" t="e">
        <f>#REF!</f>
        <v>#REF!</v>
      </c>
      <c r="Z55" s="293" t="e">
        <f>#REF!/1000</f>
        <v>#REF!</v>
      </c>
      <c r="AA55" s="293" t="e">
        <f>#REF!/1000</f>
        <v>#REF!</v>
      </c>
      <c r="AB55" s="293" t="e">
        <f>#REF!</f>
        <v>#REF!</v>
      </c>
      <c r="AC55" s="293" t="e">
        <f>#REF!</f>
        <v>#REF!</v>
      </c>
      <c r="AD55" s="293" t="e">
        <f>#REF!/1000</f>
        <v>#REF!</v>
      </c>
      <c r="AE55" s="293" t="e">
        <f>#REF!/1000</f>
        <v>#REF!</v>
      </c>
    </row>
    <row r="56" spans="1:31" s="102" customFormat="1">
      <c r="A56" s="171" t="s">
        <v>579</v>
      </c>
      <c r="B56" s="294" t="e">
        <f>#REF!</f>
        <v>#REF!</v>
      </c>
      <c r="C56" s="295" t="e">
        <f>#REF!/1000</f>
        <v>#REF!</v>
      </c>
      <c r="D56" s="294" t="e">
        <f>#REF!</f>
        <v>#REF!</v>
      </c>
      <c r="E56" s="295" t="e">
        <f>#REF!</f>
        <v>#REF!</v>
      </c>
      <c r="F56" s="294" t="e">
        <f>#REF!/1000</f>
        <v>#REF!</v>
      </c>
      <c r="G56" s="295" t="e">
        <f>#REF!/1000</f>
        <v>#REF!</v>
      </c>
      <c r="H56" s="294" t="e">
        <f>#REF!</f>
        <v>#REF!</v>
      </c>
      <c r="I56" s="295" t="e">
        <f>#REF!</f>
        <v>#REF!</v>
      </c>
      <c r="J56" s="295" t="e">
        <f>#REF!/1000</f>
        <v>#REF!</v>
      </c>
      <c r="K56" s="295" t="e">
        <f>#REF!/1000</f>
        <v>#REF!</v>
      </c>
      <c r="L56" s="295" t="e">
        <f>#REF!</f>
        <v>#REF!</v>
      </c>
      <c r="M56" s="295" t="e">
        <f>#REF!</f>
        <v>#REF!</v>
      </c>
      <c r="N56" s="295" t="e">
        <f>#REF!/1000</f>
        <v>#REF!</v>
      </c>
      <c r="O56" s="295" t="e">
        <f>#REF!/1000</f>
        <v>#REF!</v>
      </c>
      <c r="P56" s="295" t="e">
        <f>#REF!</f>
        <v>#REF!</v>
      </c>
      <c r="Q56" s="295" t="e">
        <f>#REF!</f>
        <v>#REF!</v>
      </c>
      <c r="R56" s="295" t="e">
        <f>#REF!/1000</f>
        <v>#REF!</v>
      </c>
      <c r="S56" s="295" t="e">
        <f>#REF!/1000</f>
        <v>#REF!</v>
      </c>
      <c r="T56" s="295" t="e">
        <f>#REF!</f>
        <v>#REF!</v>
      </c>
      <c r="U56" s="295" t="e">
        <f>#REF!</f>
        <v>#REF!</v>
      </c>
      <c r="V56" s="295" t="e">
        <f>#REF!/1000</f>
        <v>#REF!</v>
      </c>
      <c r="W56" s="295" t="e">
        <f>#REF!/1000</f>
        <v>#REF!</v>
      </c>
      <c r="X56" s="295" t="e">
        <f>#REF!</f>
        <v>#REF!</v>
      </c>
      <c r="Y56" s="295" t="e">
        <f>#REF!</f>
        <v>#REF!</v>
      </c>
      <c r="Z56" s="295" t="e">
        <f>#REF!/1000</f>
        <v>#REF!</v>
      </c>
      <c r="AA56" s="295" t="e">
        <f>#REF!/1000</f>
        <v>#REF!</v>
      </c>
      <c r="AB56" s="295" t="e">
        <f>#REF!</f>
        <v>#REF!</v>
      </c>
      <c r="AC56" s="295" t="e">
        <f>#REF!</f>
        <v>#REF!</v>
      </c>
      <c r="AD56" s="295" t="e">
        <f>#REF!/1000</f>
        <v>#REF!</v>
      </c>
      <c r="AE56" s="295" t="e">
        <f>#REF!/1000</f>
        <v>#REF!</v>
      </c>
    </row>
    <row r="57" spans="1:31" ht="18.75" customHeight="1">
      <c r="B57" s="5" t="s">
        <v>223</v>
      </c>
    </row>
  </sheetData>
  <customSheetViews>
    <customSheetView guid="{6F28069D-A7F4-41D2-AA1B-4487F97E36F1}" showPageBreaks="1" printArea="1" showRuler="0">
      <pageMargins left="0.59055118110236227" right="0" top="0.78740157480314965" bottom="0.39370078740157483" header="0.51181102362204722" footer="0.51181102362204722"/>
      <pageSetup paperSize="8" orientation="landscape" horizontalDpi="4294967292" r:id="rId1"/>
      <headerFooter alignWithMargins="0"/>
    </customSheetView>
  </customSheetViews>
  <mergeCells count="11">
    <mergeCell ref="X3:AA4"/>
    <mergeCell ref="AB3:AE4"/>
    <mergeCell ref="B3:C4"/>
    <mergeCell ref="A3:A5"/>
    <mergeCell ref="L4:O4"/>
    <mergeCell ref="P3:S4"/>
    <mergeCell ref="T3:W4"/>
    <mergeCell ref="D3:K3"/>
    <mergeCell ref="L3:O3"/>
    <mergeCell ref="D4:G4"/>
    <mergeCell ref="H4:K4"/>
  </mergeCells>
  <phoneticPr fontId="2"/>
  <pageMargins left="0.59055118110236227" right="0" top="0.78740157480314965" bottom="0.39370078740157483" header="0.51181102362204722" footer="0.51181102362204722"/>
  <pageSetup paperSize="8" orientation="landscape" horizontalDpi="4294967292" r:id="rId2"/>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2"/>
  <dimension ref="A1:Q56"/>
  <sheetViews>
    <sheetView zoomScale="85" zoomScaleNormal="85" workbookViewId="0">
      <pane xSplit="1" ySplit="9" topLeftCell="B10" activePane="bottomRight" state="frozen"/>
      <selection sqref="A1:R1"/>
      <selection pane="topRight" sqref="A1:R1"/>
      <selection pane="bottomLeft" sqref="A1:R1"/>
      <selection pane="bottomRight"/>
    </sheetView>
  </sheetViews>
  <sheetFormatPr defaultColWidth="9" defaultRowHeight="13"/>
  <cols>
    <col min="1" max="1" width="14.90625" style="6" customWidth="1"/>
    <col min="2" max="17" width="11.08984375" style="5" customWidth="1"/>
    <col min="18" max="16384" width="9" style="5"/>
  </cols>
  <sheetData>
    <row r="1" spans="1:17" ht="28.5" customHeight="1">
      <c r="A1" s="3"/>
      <c r="B1" s="818" t="s">
        <v>697</v>
      </c>
      <c r="C1" s="818"/>
      <c r="D1" s="818"/>
      <c r="E1" s="818"/>
      <c r="F1" s="818"/>
      <c r="G1" s="818"/>
      <c r="H1" s="818"/>
      <c r="I1" s="818"/>
      <c r="J1" s="818"/>
      <c r="K1" s="818"/>
      <c r="L1" s="818"/>
      <c r="M1" s="818"/>
      <c r="N1" s="818"/>
      <c r="O1" s="818"/>
      <c r="P1" s="818"/>
      <c r="Q1" s="3"/>
    </row>
    <row r="2" spans="1:17">
      <c r="A2" s="212" t="s">
        <v>580</v>
      </c>
      <c r="Q2" s="8" t="s">
        <v>715</v>
      </c>
    </row>
    <row r="3" spans="1:17">
      <c r="A3" s="851" t="s">
        <v>689</v>
      </c>
      <c r="B3" s="792" t="s">
        <v>492</v>
      </c>
      <c r="C3" s="792"/>
      <c r="D3" s="793" t="s">
        <v>515</v>
      </c>
      <c r="E3" s="826"/>
      <c r="F3" s="826"/>
      <c r="G3" s="826"/>
      <c r="H3" s="826"/>
      <c r="I3" s="794"/>
      <c r="J3" s="822" t="s">
        <v>528</v>
      </c>
      <c r="K3" s="823"/>
      <c r="L3" s="822" t="s">
        <v>435</v>
      </c>
      <c r="M3" s="823"/>
      <c r="N3" s="822" t="s">
        <v>222</v>
      </c>
      <c r="O3" s="823"/>
      <c r="P3" s="822" t="s">
        <v>524</v>
      </c>
      <c r="Q3" s="823"/>
    </row>
    <row r="4" spans="1:17">
      <c r="A4" s="852"/>
      <c r="B4" s="792"/>
      <c r="C4" s="792"/>
      <c r="D4" s="793" t="s">
        <v>499</v>
      </c>
      <c r="E4" s="794"/>
      <c r="F4" s="793" t="s">
        <v>520</v>
      </c>
      <c r="G4" s="794"/>
      <c r="H4" s="793" t="s">
        <v>521</v>
      </c>
      <c r="I4" s="794"/>
      <c r="J4" s="824"/>
      <c r="K4" s="825"/>
      <c r="L4" s="824"/>
      <c r="M4" s="825"/>
      <c r="N4" s="824"/>
      <c r="O4" s="825"/>
      <c r="P4" s="824"/>
      <c r="Q4" s="825"/>
    </row>
    <row r="5" spans="1:17">
      <c r="A5" s="796"/>
      <c r="B5" s="11" t="s">
        <v>493</v>
      </c>
      <c r="C5" s="13" t="s">
        <v>494</v>
      </c>
      <c r="D5" s="11" t="s">
        <v>493</v>
      </c>
      <c r="E5" s="12" t="s">
        <v>494</v>
      </c>
      <c r="F5" s="11" t="s">
        <v>493</v>
      </c>
      <c r="G5" s="13" t="s">
        <v>494</v>
      </c>
      <c r="H5" s="11" t="s">
        <v>493</v>
      </c>
      <c r="I5" s="13" t="s">
        <v>494</v>
      </c>
      <c r="J5" s="11" t="s">
        <v>493</v>
      </c>
      <c r="K5" s="13" t="s">
        <v>494</v>
      </c>
      <c r="L5" s="11" t="s">
        <v>493</v>
      </c>
      <c r="M5" s="13" t="s">
        <v>494</v>
      </c>
      <c r="N5" s="11" t="s">
        <v>493</v>
      </c>
      <c r="O5" s="13" t="s">
        <v>494</v>
      </c>
      <c r="P5" s="11" t="s">
        <v>493</v>
      </c>
      <c r="Q5" s="11" t="s">
        <v>494</v>
      </c>
    </row>
    <row r="6" spans="1:17">
      <c r="A6" s="23"/>
      <c r="B6" s="276" t="s">
        <v>531</v>
      </c>
      <c r="C6" s="15" t="s">
        <v>531</v>
      </c>
      <c r="D6" s="14" t="s">
        <v>531</v>
      </c>
      <c r="E6" s="15" t="s">
        <v>531</v>
      </c>
      <c r="F6" s="14" t="s">
        <v>531</v>
      </c>
      <c r="G6" s="15" t="s">
        <v>531</v>
      </c>
      <c r="H6" s="14" t="s">
        <v>531</v>
      </c>
      <c r="I6" s="15" t="s">
        <v>531</v>
      </c>
      <c r="J6" s="14" t="s">
        <v>531</v>
      </c>
      <c r="K6" s="15" t="s">
        <v>531</v>
      </c>
      <c r="L6" s="14" t="s">
        <v>531</v>
      </c>
      <c r="M6" s="15" t="s">
        <v>531</v>
      </c>
      <c r="N6" s="14" t="s">
        <v>531</v>
      </c>
      <c r="O6" s="15" t="s">
        <v>531</v>
      </c>
      <c r="P6" s="14" t="s">
        <v>531</v>
      </c>
      <c r="Q6" s="14" t="s">
        <v>531</v>
      </c>
    </row>
    <row r="7" spans="1:17" s="19" customFormat="1" ht="19" customHeight="1">
      <c r="A7" s="153" t="s">
        <v>716</v>
      </c>
      <c r="B7" s="281">
        <v>89.559936791424988</v>
      </c>
      <c r="C7" s="282">
        <v>96.950476954375205</v>
      </c>
      <c r="D7" s="283">
        <v>88.771525754351217</v>
      </c>
      <c r="E7" s="282">
        <v>95.947711054237331</v>
      </c>
      <c r="F7" s="283">
        <v>99.230842484580748</v>
      </c>
      <c r="G7" s="282">
        <v>96.694801644509369</v>
      </c>
      <c r="H7" s="283">
        <v>88.592350443871339</v>
      </c>
      <c r="I7" s="282">
        <v>95.311326199685766</v>
      </c>
      <c r="J7" s="283">
        <v>95.371467122347354</v>
      </c>
      <c r="K7" s="282">
        <v>101.56679773800386</v>
      </c>
      <c r="L7" s="283">
        <v>88.371623629625105</v>
      </c>
      <c r="M7" s="282">
        <v>97.498803271690221</v>
      </c>
      <c r="N7" s="283">
        <v>91.04762303214315</v>
      </c>
      <c r="O7" s="282">
        <v>95.374886740763245</v>
      </c>
      <c r="P7" s="283">
        <v>118.02937589327726</v>
      </c>
      <c r="Q7" s="282">
        <v>122.30302707878845</v>
      </c>
    </row>
    <row r="8" spans="1:17" s="19" customFormat="1" ht="19" customHeight="1">
      <c r="A8" s="153" t="s">
        <v>717</v>
      </c>
      <c r="B8" s="281">
        <v>110.15510050323137</v>
      </c>
      <c r="C8" s="282">
        <v>107.97921356209773</v>
      </c>
      <c r="D8" s="283">
        <v>111.49846783554239</v>
      </c>
      <c r="E8" s="282">
        <v>109.0068277863965</v>
      </c>
      <c r="F8" s="283">
        <v>117.30452349969704</v>
      </c>
      <c r="G8" s="282">
        <v>105.11409327064494</v>
      </c>
      <c r="H8" s="283">
        <v>111.38706236922093</v>
      </c>
      <c r="I8" s="282">
        <v>112.37085862962255</v>
      </c>
      <c r="J8" s="283">
        <v>107.71357163403547</v>
      </c>
      <c r="K8" s="282">
        <v>105.21596831674087</v>
      </c>
      <c r="L8" s="283">
        <v>109.03667097902803</v>
      </c>
      <c r="M8" s="282">
        <v>105.54381100943966</v>
      </c>
      <c r="N8" s="283">
        <v>104.5197236466739</v>
      </c>
      <c r="O8" s="282">
        <v>98.368400750403111</v>
      </c>
      <c r="P8" s="283">
        <v>115.71576656827244</v>
      </c>
      <c r="Q8" s="282">
        <v>118.16994648807695</v>
      </c>
    </row>
    <row r="9" spans="1:17" s="19" customFormat="1" ht="19" customHeight="1">
      <c r="A9" s="158" t="s">
        <v>718</v>
      </c>
      <c r="B9" s="284">
        <v>111.29667556545546</v>
      </c>
      <c r="C9" s="285">
        <v>106.03796220773208</v>
      </c>
      <c r="D9" s="284">
        <v>113.83086021138153</v>
      </c>
      <c r="E9" s="285">
        <v>106.63073341314069</v>
      </c>
      <c r="F9" s="284">
        <v>106.1340374004059</v>
      </c>
      <c r="G9" s="285">
        <v>100.86149987489613</v>
      </c>
      <c r="H9" s="284">
        <v>113.98639115386415</v>
      </c>
      <c r="I9" s="285">
        <v>111.29443283028135</v>
      </c>
      <c r="J9" s="284">
        <v>102.00742096010057</v>
      </c>
      <c r="K9" s="285">
        <v>102.03853388967413</v>
      </c>
      <c r="L9" s="284">
        <v>111.08781670362409</v>
      </c>
      <c r="M9" s="285">
        <v>105.61662469732912</v>
      </c>
      <c r="N9" s="284">
        <v>98.598547825733064</v>
      </c>
      <c r="O9" s="285">
        <v>96.310036250470716</v>
      </c>
      <c r="P9" s="284">
        <v>114.77591932990867</v>
      </c>
      <c r="Q9" s="285">
        <v>116.9759049730344</v>
      </c>
    </row>
    <row r="10" spans="1:17" s="102" customFormat="1">
      <c r="A10" s="111" t="s">
        <v>533</v>
      </c>
      <c r="B10" s="286">
        <v>108.90927917836804</v>
      </c>
      <c r="C10" s="287">
        <v>103.82717936738537</v>
      </c>
      <c r="D10" s="286">
        <v>111.36339328360015</v>
      </c>
      <c r="E10" s="287">
        <v>104.27469825749358</v>
      </c>
      <c r="F10" s="286">
        <v>105.21734898680583</v>
      </c>
      <c r="G10" s="287">
        <v>100.17177292927587</v>
      </c>
      <c r="H10" s="287">
        <v>111.54419102828868</v>
      </c>
      <c r="I10" s="287">
        <v>108.53489945541668</v>
      </c>
      <c r="J10" s="287">
        <v>101.70497592324683</v>
      </c>
      <c r="K10" s="287">
        <v>101.22712362069677</v>
      </c>
      <c r="L10" s="287">
        <v>107.69907035831645</v>
      </c>
      <c r="M10" s="287">
        <v>103.33308403305512</v>
      </c>
      <c r="N10" s="287">
        <v>98.57032615356681</v>
      </c>
      <c r="O10" s="287">
        <v>95.734212230138738</v>
      </c>
      <c r="P10" s="287">
        <v>108.11449182616791</v>
      </c>
      <c r="Q10" s="287">
        <v>112.19979066664661</v>
      </c>
    </row>
    <row r="11" spans="1:17" s="102" customFormat="1">
      <c r="A11" s="111" t="s">
        <v>534</v>
      </c>
      <c r="B11" s="286">
        <v>106.69001251370815</v>
      </c>
      <c r="C11" s="287">
        <v>102.21527581539742</v>
      </c>
      <c r="D11" s="286">
        <v>108.69093527200602</v>
      </c>
      <c r="E11" s="287">
        <v>102.36319170306685</v>
      </c>
      <c r="F11" s="286">
        <v>112.25284468087003</v>
      </c>
      <c r="G11" s="287">
        <v>97.699469328628012</v>
      </c>
      <c r="H11" s="287">
        <v>108.62060471877273</v>
      </c>
      <c r="I11" s="287">
        <v>106.33947697524684</v>
      </c>
      <c r="J11" s="287">
        <v>99.588519604420199</v>
      </c>
      <c r="K11" s="287">
        <v>99.728372481065847</v>
      </c>
      <c r="L11" s="287">
        <v>105.9142110769827</v>
      </c>
      <c r="M11" s="287">
        <v>102.6265727874331</v>
      </c>
      <c r="N11" s="287">
        <v>95.493232157506142</v>
      </c>
      <c r="O11" s="287">
        <v>94.585068034957146</v>
      </c>
      <c r="P11" s="287">
        <v>103.67308114436233</v>
      </c>
      <c r="Q11" s="287">
        <v>112.21315348238451</v>
      </c>
    </row>
    <row r="12" spans="1:17" s="102" customFormat="1">
      <c r="A12" s="111" t="s">
        <v>535</v>
      </c>
      <c r="B12" s="286">
        <v>109.83333996161939</v>
      </c>
      <c r="C12" s="287">
        <v>103.95293298210116</v>
      </c>
      <c r="D12" s="286">
        <v>113.53326057340173</v>
      </c>
      <c r="E12" s="287">
        <v>104.53487412800627</v>
      </c>
      <c r="F12" s="286">
        <v>111.26353713652254</v>
      </c>
      <c r="G12" s="287">
        <v>97.169619166946447</v>
      </c>
      <c r="H12" s="287">
        <v>113.58037530016955</v>
      </c>
      <c r="I12" s="287">
        <v>110.95116147357574</v>
      </c>
      <c r="J12" s="287">
        <v>99.625550403111504</v>
      </c>
      <c r="K12" s="287">
        <v>99.580809349578487</v>
      </c>
      <c r="L12" s="287">
        <v>107.97883462250783</v>
      </c>
      <c r="M12" s="287">
        <v>103.95615096396531</v>
      </c>
      <c r="N12" s="287">
        <v>95.254736320735248</v>
      </c>
      <c r="O12" s="287">
        <v>94.896204451943674</v>
      </c>
      <c r="P12" s="287">
        <v>110.16207872395162</v>
      </c>
      <c r="Q12" s="287">
        <v>114.08305915334516</v>
      </c>
    </row>
    <row r="13" spans="1:17" s="102" customFormat="1">
      <c r="A13" s="111" t="s">
        <v>536</v>
      </c>
      <c r="B13" s="286">
        <v>112.35054469533128</v>
      </c>
      <c r="C13" s="287">
        <v>106.13152723839117</v>
      </c>
      <c r="D13" s="286">
        <v>114.62066109685654</v>
      </c>
      <c r="E13" s="287">
        <v>106.45515599775352</v>
      </c>
      <c r="F13" s="286">
        <v>107.86621305259878</v>
      </c>
      <c r="G13" s="287">
        <v>100.79396723942521</v>
      </c>
      <c r="H13" s="287">
        <v>114.76315631942695</v>
      </c>
      <c r="I13" s="287">
        <v>111.25766665274635</v>
      </c>
      <c r="J13" s="287">
        <v>104.36950913275777</v>
      </c>
      <c r="K13" s="287">
        <v>102.51331972522215</v>
      </c>
      <c r="L13" s="287">
        <v>111.94902218019615</v>
      </c>
      <c r="M13" s="287">
        <v>106.47320262756605</v>
      </c>
      <c r="N13" s="287">
        <v>98.15063080353363</v>
      </c>
      <c r="O13" s="287">
        <v>95.473391882029802</v>
      </c>
      <c r="P13" s="287">
        <v>113.22758917677456</v>
      </c>
      <c r="Q13" s="287">
        <v>120.3582158793175</v>
      </c>
    </row>
    <row r="14" spans="1:17" s="102" customFormat="1">
      <c r="A14" s="111" t="s">
        <v>537</v>
      </c>
      <c r="B14" s="286">
        <v>107.84571472498625</v>
      </c>
      <c r="C14" s="287">
        <v>103.5112771979896</v>
      </c>
      <c r="D14" s="286">
        <v>111.08687991847516</v>
      </c>
      <c r="E14" s="287">
        <v>104.29994317922286</v>
      </c>
      <c r="F14" s="286">
        <v>107.17249258398141</v>
      </c>
      <c r="G14" s="287">
        <v>97.37031043407886</v>
      </c>
      <c r="H14" s="287">
        <v>111.17580087734136</v>
      </c>
      <c r="I14" s="287">
        <v>110.85633349434632</v>
      </c>
      <c r="J14" s="287">
        <v>98.869730707387589</v>
      </c>
      <c r="K14" s="287">
        <v>99.714157165560692</v>
      </c>
      <c r="L14" s="287">
        <v>106.0533535581955</v>
      </c>
      <c r="M14" s="287">
        <v>102.54717701159154</v>
      </c>
      <c r="N14" s="287">
        <v>95.97618159103078</v>
      </c>
      <c r="O14" s="287">
        <v>92.722486836543695</v>
      </c>
      <c r="P14" s="287">
        <v>122.47895692358475</v>
      </c>
      <c r="Q14" s="287">
        <v>135.44119612489004</v>
      </c>
    </row>
    <row r="15" spans="1:17" s="102" customFormat="1">
      <c r="A15" s="111" t="s">
        <v>538</v>
      </c>
      <c r="B15" s="286">
        <v>109.89555625809047</v>
      </c>
      <c r="C15" s="287">
        <v>106.0624700854186</v>
      </c>
      <c r="D15" s="286">
        <v>112.76391005681496</v>
      </c>
      <c r="E15" s="287">
        <v>107.24641845269112</v>
      </c>
      <c r="F15" s="286">
        <v>110.97043601874681</v>
      </c>
      <c r="G15" s="287">
        <v>102.91244131805799</v>
      </c>
      <c r="H15" s="287">
        <v>112.79987830024825</v>
      </c>
      <c r="I15" s="287">
        <v>110.79689421371187</v>
      </c>
      <c r="J15" s="287">
        <v>100.03136591511819</v>
      </c>
      <c r="K15" s="287">
        <v>100.64229662732276</v>
      </c>
      <c r="L15" s="287">
        <v>109.19529970251824</v>
      </c>
      <c r="M15" s="287">
        <v>104.30489296669225</v>
      </c>
      <c r="N15" s="287">
        <v>98.431780891076613</v>
      </c>
      <c r="O15" s="287">
        <v>98.834462672179114</v>
      </c>
      <c r="P15" s="287">
        <v>112.17065373167236</v>
      </c>
      <c r="Q15" s="287">
        <v>117.84667041414806</v>
      </c>
    </row>
    <row r="16" spans="1:17" s="102" customFormat="1">
      <c r="A16" s="171" t="s">
        <v>539</v>
      </c>
      <c r="B16" s="288">
        <v>112.35065352740648</v>
      </c>
      <c r="C16" s="289">
        <v>104.80319458637177</v>
      </c>
      <c r="D16" s="288">
        <v>115.51239055204725</v>
      </c>
      <c r="E16" s="289">
        <v>105.75806273627744</v>
      </c>
      <c r="F16" s="288">
        <v>106.60537464271131</v>
      </c>
      <c r="G16" s="289">
        <v>99.152232608619869</v>
      </c>
      <c r="H16" s="289">
        <v>115.69104663114831</v>
      </c>
      <c r="I16" s="289">
        <v>110.80303860555161</v>
      </c>
      <c r="J16" s="289">
        <v>102.43046945117426</v>
      </c>
      <c r="K16" s="289">
        <v>101.23992426080449</v>
      </c>
      <c r="L16" s="289">
        <v>111.09656357536318</v>
      </c>
      <c r="M16" s="289">
        <v>103.24375518815873</v>
      </c>
      <c r="N16" s="289">
        <v>98.169849986249474</v>
      </c>
      <c r="O16" s="289">
        <v>91.827834635985539</v>
      </c>
      <c r="P16" s="289">
        <v>114.43077290646279</v>
      </c>
      <c r="Q16" s="289">
        <v>117.46749364370966</v>
      </c>
    </row>
    <row r="17" spans="1:17" s="102" customFormat="1">
      <c r="A17" s="111" t="s">
        <v>540</v>
      </c>
      <c r="B17" s="286">
        <v>110.65712371425906</v>
      </c>
      <c r="C17" s="287">
        <v>105.46039664237902</v>
      </c>
      <c r="D17" s="286">
        <v>113.28711011137302</v>
      </c>
      <c r="E17" s="287">
        <v>105.92201705481298</v>
      </c>
      <c r="F17" s="286">
        <v>102.97279394747132</v>
      </c>
      <c r="G17" s="287">
        <v>99.635405140625551</v>
      </c>
      <c r="H17" s="287">
        <v>113.49426004569139</v>
      </c>
      <c r="I17" s="287">
        <v>110.6454712442513</v>
      </c>
      <c r="J17" s="287">
        <v>100.85694204465521</v>
      </c>
      <c r="K17" s="287">
        <v>100.79741310616545</v>
      </c>
      <c r="L17" s="287">
        <v>110.6696235444313</v>
      </c>
      <c r="M17" s="287">
        <v>105.91609439156666</v>
      </c>
      <c r="N17" s="287">
        <v>98.624902932303442</v>
      </c>
      <c r="O17" s="287">
        <v>95.394574854174337</v>
      </c>
      <c r="P17" s="287">
        <v>118.89643237486689</v>
      </c>
      <c r="Q17" s="287">
        <v>123.90712689883914</v>
      </c>
    </row>
    <row r="18" spans="1:17" s="102" customFormat="1">
      <c r="A18" s="111" t="s">
        <v>541</v>
      </c>
      <c r="B18" s="286">
        <v>110.59614179760506</v>
      </c>
      <c r="C18" s="287">
        <v>104.97680971896848</v>
      </c>
      <c r="D18" s="286">
        <v>113.02338200873079</v>
      </c>
      <c r="E18" s="287">
        <v>105.30289401902894</v>
      </c>
      <c r="F18" s="286">
        <v>101.63191501384416</v>
      </c>
      <c r="G18" s="287">
        <v>98.094041127315847</v>
      </c>
      <c r="H18" s="287">
        <v>113.23119647943294</v>
      </c>
      <c r="I18" s="287">
        <v>110.77595271785066</v>
      </c>
      <c r="J18" s="287">
        <v>101.04796070593396</v>
      </c>
      <c r="K18" s="287">
        <v>101.15785893831631</v>
      </c>
      <c r="L18" s="287">
        <v>110.49700570706148</v>
      </c>
      <c r="M18" s="287">
        <v>105.71835475908496</v>
      </c>
      <c r="N18" s="287">
        <v>94.735957793571572</v>
      </c>
      <c r="O18" s="287">
        <v>91.860600480754869</v>
      </c>
      <c r="P18" s="287">
        <v>115.94053351677749</v>
      </c>
      <c r="Q18" s="287">
        <v>112.3957051301782</v>
      </c>
    </row>
    <row r="19" spans="1:17" s="102" customFormat="1">
      <c r="A19" s="111" t="s">
        <v>542</v>
      </c>
      <c r="B19" s="286">
        <v>110.80277872168283</v>
      </c>
      <c r="C19" s="287">
        <v>106.22359760424176</v>
      </c>
      <c r="D19" s="286">
        <v>113.30018520610837</v>
      </c>
      <c r="E19" s="287">
        <v>106.68488327388106</v>
      </c>
      <c r="F19" s="286">
        <v>108.85325540110105</v>
      </c>
      <c r="G19" s="287">
        <v>100.83943512878912</v>
      </c>
      <c r="H19" s="287">
        <v>113.38823481340268</v>
      </c>
      <c r="I19" s="287">
        <v>111.21437202950317</v>
      </c>
      <c r="J19" s="287">
        <v>101.59500700360695</v>
      </c>
      <c r="K19" s="287">
        <v>102.04725613823753</v>
      </c>
      <c r="L19" s="287">
        <v>110.39156201220896</v>
      </c>
      <c r="M19" s="287">
        <v>105.94463776708432</v>
      </c>
      <c r="N19" s="287">
        <v>99.740404394261944</v>
      </c>
      <c r="O19" s="287">
        <v>98.025624793399842</v>
      </c>
      <c r="P19" s="287">
        <v>119.39442380929992</v>
      </c>
      <c r="Q19" s="287">
        <v>119.69685021943457</v>
      </c>
    </row>
    <row r="20" spans="1:17" s="102" customFormat="1">
      <c r="A20" s="111" t="s">
        <v>543</v>
      </c>
      <c r="B20" s="286">
        <v>111.56017909471426</v>
      </c>
      <c r="C20" s="287">
        <v>106.32577852811262</v>
      </c>
      <c r="D20" s="286">
        <v>113.81405529774607</v>
      </c>
      <c r="E20" s="287">
        <v>106.63426582935813</v>
      </c>
      <c r="F20" s="286">
        <v>108.74977626457229</v>
      </c>
      <c r="G20" s="287">
        <v>101.44368785861933</v>
      </c>
      <c r="H20" s="287">
        <v>113.89355331999755</v>
      </c>
      <c r="I20" s="287">
        <v>110.31804866792794</v>
      </c>
      <c r="J20" s="287">
        <v>102.63838386424938</v>
      </c>
      <c r="K20" s="287">
        <v>102.05771225266329</v>
      </c>
      <c r="L20" s="287">
        <v>111.95327539368043</v>
      </c>
      <c r="M20" s="287">
        <v>106.81380715132316</v>
      </c>
      <c r="N20" s="287">
        <v>100.17274578404157</v>
      </c>
      <c r="O20" s="287">
        <v>98.561338579620312</v>
      </c>
      <c r="P20" s="287">
        <v>119.55411279942361</v>
      </c>
      <c r="Q20" s="287">
        <v>122.22224688310692</v>
      </c>
    </row>
    <row r="21" spans="1:17" s="102" customFormat="1">
      <c r="A21" s="171" t="s">
        <v>544</v>
      </c>
      <c r="B21" s="288">
        <v>110.42740748650175</v>
      </c>
      <c r="C21" s="289">
        <v>105.73578300088413</v>
      </c>
      <c r="D21" s="288">
        <v>112.3361109852642</v>
      </c>
      <c r="E21" s="289">
        <v>105.95636727552579</v>
      </c>
      <c r="F21" s="288">
        <v>104.56797661232493</v>
      </c>
      <c r="G21" s="289">
        <v>100.40940956253289</v>
      </c>
      <c r="H21" s="289">
        <v>112.48482607183546</v>
      </c>
      <c r="I21" s="289">
        <v>110.37589845390792</v>
      </c>
      <c r="J21" s="289">
        <v>102.15352829570645</v>
      </c>
      <c r="K21" s="289">
        <v>102.55171435585552</v>
      </c>
      <c r="L21" s="289">
        <v>111.17273878930783</v>
      </c>
      <c r="M21" s="289">
        <v>106.24145625063355</v>
      </c>
      <c r="N21" s="289">
        <v>98.096527161358267</v>
      </c>
      <c r="O21" s="289">
        <v>96.79824116364496</v>
      </c>
      <c r="P21" s="289">
        <v>119.05417559599817</v>
      </c>
      <c r="Q21" s="289">
        <v>124.94594445432806</v>
      </c>
    </row>
    <row r="22" spans="1:17" s="102" customFormat="1">
      <c r="A22" s="111" t="s">
        <v>545</v>
      </c>
      <c r="B22" s="286">
        <v>110.13122496860417</v>
      </c>
      <c r="C22" s="287">
        <v>106.01109336278594</v>
      </c>
      <c r="D22" s="286">
        <v>111.55687850969056</v>
      </c>
      <c r="E22" s="287">
        <v>106.46816482683587</v>
      </c>
      <c r="F22" s="286">
        <v>104.73677497757257</v>
      </c>
      <c r="G22" s="287">
        <v>101.77401517560733</v>
      </c>
      <c r="H22" s="287">
        <v>111.67703238303621</v>
      </c>
      <c r="I22" s="287">
        <v>109.80440992059626</v>
      </c>
      <c r="J22" s="287">
        <v>102.54781606283458</v>
      </c>
      <c r="K22" s="287">
        <v>102.55799699566859</v>
      </c>
      <c r="L22" s="287">
        <v>110.94362329156198</v>
      </c>
      <c r="M22" s="287">
        <v>105.92032066631751</v>
      </c>
      <c r="N22" s="287">
        <v>98.42269531506669</v>
      </c>
      <c r="O22" s="287">
        <v>96.334674202751998</v>
      </c>
      <c r="P22" s="287">
        <v>113.23626669137079</v>
      </c>
      <c r="Q22" s="287">
        <v>113.07351723879047</v>
      </c>
    </row>
    <row r="23" spans="1:17" s="102" customFormat="1">
      <c r="A23" s="111" t="s">
        <v>546</v>
      </c>
      <c r="B23" s="286">
        <v>109.57534055715608</v>
      </c>
      <c r="C23" s="287">
        <v>106.4465134004972</v>
      </c>
      <c r="D23" s="286">
        <v>111.07954064438115</v>
      </c>
      <c r="E23" s="287">
        <v>107.05085213698915</v>
      </c>
      <c r="F23" s="286">
        <v>106.96688962353605</v>
      </c>
      <c r="G23" s="287">
        <v>102.80102736780614</v>
      </c>
      <c r="H23" s="287">
        <v>111.15154005300722</v>
      </c>
      <c r="I23" s="287">
        <v>110.22981537652016</v>
      </c>
      <c r="J23" s="287">
        <v>102.5370978930893</v>
      </c>
      <c r="K23" s="287">
        <v>102.53961235144115</v>
      </c>
      <c r="L23" s="287">
        <v>110.00259638191568</v>
      </c>
      <c r="M23" s="287">
        <v>106.23310289941612</v>
      </c>
      <c r="N23" s="287">
        <v>101.21023477524653</v>
      </c>
      <c r="O23" s="287">
        <v>98.389212952114818</v>
      </c>
      <c r="P23" s="287">
        <v>114.29071844750884</v>
      </c>
      <c r="Q23" s="287">
        <v>115.68000452831313</v>
      </c>
    </row>
    <row r="24" spans="1:17" s="102" customFormat="1">
      <c r="A24" s="111" t="s">
        <v>547</v>
      </c>
      <c r="B24" s="286">
        <v>107.7707916154265</v>
      </c>
      <c r="C24" s="287">
        <v>105.25082932376854</v>
      </c>
      <c r="D24" s="286">
        <v>110.29844874318037</v>
      </c>
      <c r="E24" s="287">
        <v>106.54014908388881</v>
      </c>
      <c r="F24" s="286">
        <v>105.37622949946184</v>
      </c>
      <c r="G24" s="287">
        <v>101.31324073225838</v>
      </c>
      <c r="H24" s="287">
        <v>110.38939571834831</v>
      </c>
      <c r="I24" s="287">
        <v>110.66942297075364</v>
      </c>
      <c r="J24" s="287">
        <v>99.515260733139115</v>
      </c>
      <c r="K24" s="287">
        <v>100.02858613862584</v>
      </c>
      <c r="L24" s="287">
        <v>107.06690042600194</v>
      </c>
      <c r="M24" s="287">
        <v>103.5926700068262</v>
      </c>
      <c r="N24" s="287">
        <v>97.94874000172014</v>
      </c>
      <c r="O24" s="287">
        <v>98.210875179193252</v>
      </c>
      <c r="P24" s="287">
        <v>110.46641858448642</v>
      </c>
      <c r="Q24" s="287">
        <v>109.35407129059587</v>
      </c>
    </row>
    <row r="25" spans="1:17" s="102" customFormat="1">
      <c r="A25" s="111" t="s">
        <v>548</v>
      </c>
      <c r="B25" s="286">
        <v>110.58339207740741</v>
      </c>
      <c r="C25" s="287">
        <v>106.20318944997109</v>
      </c>
      <c r="D25" s="286">
        <v>113.81044248261291</v>
      </c>
      <c r="E25" s="287">
        <v>106.8639958408381</v>
      </c>
      <c r="F25" s="286">
        <v>103.43043539310672</v>
      </c>
      <c r="G25" s="287">
        <v>101.14438490984767</v>
      </c>
      <c r="H25" s="287">
        <v>114.01372306302085</v>
      </c>
      <c r="I25" s="287">
        <v>111.61538818132581</v>
      </c>
      <c r="J25" s="287">
        <v>101.1421821406868</v>
      </c>
      <c r="K25" s="287">
        <v>101.87113823635731</v>
      </c>
      <c r="L25" s="287">
        <v>109.34943383156259</v>
      </c>
      <c r="M25" s="287">
        <v>105.78004201215268</v>
      </c>
      <c r="N25" s="287">
        <v>96.834264432029798</v>
      </c>
      <c r="O25" s="287">
        <v>97.217033873120755</v>
      </c>
      <c r="P25" s="287">
        <v>116.18667227244062</v>
      </c>
      <c r="Q25" s="287">
        <v>122.08486285978348</v>
      </c>
    </row>
    <row r="26" spans="1:17" s="102" customFormat="1">
      <c r="A26" s="171" t="s">
        <v>549</v>
      </c>
      <c r="B26" s="288">
        <v>112.85003616050486</v>
      </c>
      <c r="C26" s="289">
        <v>106.90196067491623</v>
      </c>
      <c r="D26" s="288">
        <v>116.17263768251742</v>
      </c>
      <c r="E26" s="289">
        <v>107.7398790136546</v>
      </c>
      <c r="F26" s="288">
        <v>102.95382875162815</v>
      </c>
      <c r="G26" s="289">
        <v>100.61860947725587</v>
      </c>
      <c r="H26" s="289">
        <v>116.46579071944952</v>
      </c>
      <c r="I26" s="289">
        <v>113.68957219567272</v>
      </c>
      <c r="J26" s="289">
        <v>101.08416076950581</v>
      </c>
      <c r="K26" s="289">
        <v>101.95042161671746</v>
      </c>
      <c r="L26" s="289">
        <v>111.85541109448754</v>
      </c>
      <c r="M26" s="289">
        <v>106.33241921346092</v>
      </c>
      <c r="N26" s="289">
        <v>96.888491681561945</v>
      </c>
      <c r="O26" s="289">
        <v>93.895631359626663</v>
      </c>
      <c r="P26" s="289">
        <v>108.51260461056631</v>
      </c>
      <c r="Q26" s="289">
        <v>106.53999466066382</v>
      </c>
    </row>
    <row r="27" spans="1:17" s="102" customFormat="1">
      <c r="A27" s="111" t="s">
        <v>550</v>
      </c>
      <c r="B27" s="286">
        <v>114.42925566496353</v>
      </c>
      <c r="C27" s="287">
        <v>106.51084922929988</v>
      </c>
      <c r="D27" s="286">
        <v>117.83021788446628</v>
      </c>
      <c r="E27" s="287">
        <v>106.87977179375072</v>
      </c>
      <c r="F27" s="286">
        <v>102.89429940353965</v>
      </c>
      <c r="G27" s="287">
        <v>98.022441658869155</v>
      </c>
      <c r="H27" s="287">
        <v>118.11834615463384</v>
      </c>
      <c r="I27" s="287">
        <v>114.1869520745052</v>
      </c>
      <c r="J27" s="287">
        <v>101.27956720418906</v>
      </c>
      <c r="K27" s="287">
        <v>100.65865799115514</v>
      </c>
      <c r="L27" s="287">
        <v>113.64496892327986</v>
      </c>
      <c r="M27" s="287">
        <v>108.91436789388425</v>
      </c>
      <c r="N27" s="287">
        <v>94.288454830833629</v>
      </c>
      <c r="O27" s="287">
        <v>93.643534941941013</v>
      </c>
      <c r="P27" s="287">
        <v>106.63128355295267</v>
      </c>
      <c r="Q27" s="287">
        <v>98.034140871059847</v>
      </c>
    </row>
    <row r="28" spans="1:17" s="102" customFormat="1">
      <c r="A28" s="111" t="s">
        <v>551</v>
      </c>
      <c r="B28" s="286">
        <v>112.34860907260129</v>
      </c>
      <c r="C28" s="287">
        <v>107.49744341503904</v>
      </c>
      <c r="D28" s="286">
        <v>115.49630208842407</v>
      </c>
      <c r="E28" s="287">
        <v>108.87386371070798</v>
      </c>
      <c r="F28" s="286">
        <v>108.12537572173524</v>
      </c>
      <c r="G28" s="287">
        <v>103.9555694576741</v>
      </c>
      <c r="H28" s="287">
        <v>115.63633437235066</v>
      </c>
      <c r="I28" s="287">
        <v>112.85652729765057</v>
      </c>
      <c r="J28" s="287">
        <v>101.91653644636456</v>
      </c>
      <c r="K28" s="287">
        <v>101.667914330572</v>
      </c>
      <c r="L28" s="287">
        <v>111.6742253219664</v>
      </c>
      <c r="M28" s="287">
        <v>105.27178513138597</v>
      </c>
      <c r="N28" s="287">
        <v>101.53668102616859</v>
      </c>
      <c r="O28" s="287">
        <v>102.23614554792546</v>
      </c>
      <c r="P28" s="287">
        <v>115.61464938014574</v>
      </c>
      <c r="Q28" s="287">
        <v>122.73463897486725</v>
      </c>
    </row>
    <row r="29" spans="1:17" s="102" customFormat="1">
      <c r="A29" s="111" t="s">
        <v>552</v>
      </c>
      <c r="B29" s="286">
        <v>112.63663731669415</v>
      </c>
      <c r="C29" s="287">
        <v>106.25363889326525</v>
      </c>
      <c r="D29" s="286">
        <v>116.32602726757924</v>
      </c>
      <c r="E29" s="287">
        <v>106.88422208327036</v>
      </c>
      <c r="F29" s="286">
        <v>105.28357073912662</v>
      </c>
      <c r="G29" s="287">
        <v>96.471259308703992</v>
      </c>
      <c r="H29" s="287">
        <v>116.54669278667423</v>
      </c>
      <c r="I29" s="287">
        <v>115.7629231968057</v>
      </c>
      <c r="J29" s="287">
        <v>101.69883457361193</v>
      </c>
      <c r="K29" s="287">
        <v>102.10266635285723</v>
      </c>
      <c r="L29" s="287">
        <v>111.28987534743915</v>
      </c>
      <c r="M29" s="287">
        <v>106.09249849895699</v>
      </c>
      <c r="N29" s="287">
        <v>95.218955311832119</v>
      </c>
      <c r="O29" s="287">
        <v>91.618231251420539</v>
      </c>
      <c r="P29" s="287">
        <v>115.1033208265666</v>
      </c>
      <c r="Q29" s="287">
        <v>121.55791084858663</v>
      </c>
    </row>
    <row r="30" spans="1:17" s="102" customFormat="1">
      <c r="A30" s="111" t="s">
        <v>553</v>
      </c>
      <c r="B30" s="286">
        <v>114.08452656492621</v>
      </c>
      <c r="C30" s="287">
        <v>106.97501489521539</v>
      </c>
      <c r="D30" s="286">
        <v>117.65048531078723</v>
      </c>
      <c r="E30" s="287">
        <v>107.77873008043971</v>
      </c>
      <c r="F30" s="286">
        <v>102.93357403684405</v>
      </c>
      <c r="G30" s="287">
        <v>98.145067379665946</v>
      </c>
      <c r="H30" s="287">
        <v>117.92427794860183</v>
      </c>
      <c r="I30" s="287">
        <v>114.49697208583569</v>
      </c>
      <c r="J30" s="287">
        <v>100.93948800797266</v>
      </c>
      <c r="K30" s="287">
        <v>101.10172611835071</v>
      </c>
      <c r="L30" s="287">
        <v>114.81890880029748</v>
      </c>
      <c r="M30" s="287">
        <v>107.30149027270738</v>
      </c>
      <c r="N30" s="287">
        <v>95.224015235040596</v>
      </c>
      <c r="O30" s="287">
        <v>92.579205629123422</v>
      </c>
      <c r="P30" s="287">
        <v>118.25392915209146</v>
      </c>
      <c r="Q30" s="287">
        <v>121.61476270110722</v>
      </c>
    </row>
    <row r="31" spans="1:17" s="102" customFormat="1">
      <c r="A31" s="171" t="s">
        <v>554</v>
      </c>
      <c r="B31" s="288">
        <v>111.49858180791816</v>
      </c>
      <c r="C31" s="289">
        <v>106.17980073546973</v>
      </c>
      <c r="D31" s="288">
        <v>114.12910059836328</v>
      </c>
      <c r="E31" s="289">
        <v>106.81853692644027</v>
      </c>
      <c r="F31" s="288">
        <v>105.28311137659216</v>
      </c>
      <c r="G31" s="289">
        <v>99.489219670933863</v>
      </c>
      <c r="H31" s="289">
        <v>114.30358834695271</v>
      </c>
      <c r="I31" s="289">
        <v>112.13614917167776</v>
      </c>
      <c r="J31" s="289">
        <v>101.13769196185609</v>
      </c>
      <c r="K31" s="289">
        <v>101.25150613892228</v>
      </c>
      <c r="L31" s="289">
        <v>111.47679721103701</v>
      </c>
      <c r="M31" s="289">
        <v>105.68864550925836</v>
      </c>
      <c r="N31" s="289">
        <v>97.399469001523869</v>
      </c>
      <c r="O31" s="289">
        <v>97.609614730533039</v>
      </c>
      <c r="P31" s="289">
        <v>118.23421692533998</v>
      </c>
      <c r="Q31" s="289">
        <v>131.36405918996169</v>
      </c>
    </row>
    <row r="32" spans="1:17" s="102" customFormat="1">
      <c r="A32" s="111" t="s">
        <v>555</v>
      </c>
      <c r="B32" s="286">
        <v>113.37479928133078</v>
      </c>
      <c r="C32" s="287">
        <v>107.91577877117879</v>
      </c>
      <c r="D32" s="286">
        <v>115.86514898806652</v>
      </c>
      <c r="E32" s="287">
        <v>108.69704597002779</v>
      </c>
      <c r="F32" s="286">
        <v>105.12151389111075</v>
      </c>
      <c r="G32" s="287">
        <v>101.26180142101109</v>
      </c>
      <c r="H32" s="287">
        <v>116.0569328550129</v>
      </c>
      <c r="I32" s="287">
        <v>113.58770679821492</v>
      </c>
      <c r="J32" s="287">
        <v>102.60022951601316</v>
      </c>
      <c r="K32" s="287">
        <v>103.001685382126</v>
      </c>
      <c r="L32" s="287">
        <v>114.42436203426998</v>
      </c>
      <c r="M32" s="287">
        <v>107.6095336240827</v>
      </c>
      <c r="N32" s="287">
        <v>99.084093172659777</v>
      </c>
      <c r="O32" s="287">
        <v>95.456901522891414</v>
      </c>
      <c r="P32" s="287">
        <v>117.00811751063007</v>
      </c>
      <c r="Q32" s="287">
        <v>118.54150169516092</v>
      </c>
    </row>
    <row r="33" spans="1:17" s="102" customFormat="1">
      <c r="A33" s="111" t="s">
        <v>556</v>
      </c>
      <c r="B33" s="286">
        <v>113.25067685664463</v>
      </c>
      <c r="C33" s="287">
        <v>108.50591670721803</v>
      </c>
      <c r="D33" s="286">
        <v>116.42166949807182</v>
      </c>
      <c r="E33" s="287">
        <v>109.99386839196841</v>
      </c>
      <c r="F33" s="286">
        <v>111.44633711553153</v>
      </c>
      <c r="G33" s="287">
        <v>103.71095101976491</v>
      </c>
      <c r="H33" s="287">
        <v>116.51140111025717</v>
      </c>
      <c r="I33" s="287">
        <v>114.68573210397848</v>
      </c>
      <c r="J33" s="287">
        <v>101.80793447643288</v>
      </c>
      <c r="K33" s="287">
        <v>101.2435665885741</v>
      </c>
      <c r="L33" s="287">
        <v>112.9406631259701</v>
      </c>
      <c r="M33" s="287">
        <v>107.06256236338147</v>
      </c>
      <c r="N33" s="287">
        <v>99.308674639667998</v>
      </c>
      <c r="O33" s="287">
        <v>97.374316215098474</v>
      </c>
      <c r="P33" s="287">
        <v>111.65693347074314</v>
      </c>
      <c r="Q33" s="287">
        <v>113.45693684981816</v>
      </c>
    </row>
    <row r="34" spans="1:17" s="102" customFormat="1">
      <c r="A34" s="111" t="s">
        <v>557</v>
      </c>
      <c r="B34" s="286">
        <v>114.04778394764583</v>
      </c>
      <c r="C34" s="287">
        <v>108.22914353414794</v>
      </c>
      <c r="D34" s="286">
        <v>117.35934123004562</v>
      </c>
      <c r="E34" s="287">
        <v>109.30507783262564</v>
      </c>
      <c r="F34" s="286">
        <v>107.4617078870824</v>
      </c>
      <c r="G34" s="287">
        <v>100.80496483561299</v>
      </c>
      <c r="H34" s="287">
        <v>117.54060812068499</v>
      </c>
      <c r="I34" s="287">
        <v>116.06047466532124</v>
      </c>
      <c r="J34" s="287">
        <v>102.93363119156915</v>
      </c>
      <c r="K34" s="287">
        <v>102.78635241929777</v>
      </c>
      <c r="L34" s="287">
        <v>113.49525602986847</v>
      </c>
      <c r="M34" s="287">
        <v>107.3655565052598</v>
      </c>
      <c r="N34" s="287">
        <v>100.39430420372821</v>
      </c>
      <c r="O34" s="287">
        <v>99.461687683071574</v>
      </c>
      <c r="P34" s="287">
        <v>111.93152597164058</v>
      </c>
      <c r="Q34" s="287">
        <v>109.20747911308011</v>
      </c>
    </row>
    <row r="35" spans="1:17" s="102" customFormat="1">
      <c r="A35" s="111" t="s">
        <v>558</v>
      </c>
      <c r="B35" s="286">
        <v>111.21214083754816</v>
      </c>
      <c r="C35" s="287">
        <v>106.13154182046667</v>
      </c>
      <c r="D35" s="286">
        <v>113.72595440868028</v>
      </c>
      <c r="E35" s="287">
        <v>106.72297542149813</v>
      </c>
      <c r="F35" s="286">
        <v>107.489405295601</v>
      </c>
      <c r="G35" s="287">
        <v>103.46779697584121</v>
      </c>
      <c r="H35" s="287">
        <v>113.86916702640872</v>
      </c>
      <c r="I35" s="287">
        <v>109.5525493410878</v>
      </c>
      <c r="J35" s="287">
        <v>102.36852648166447</v>
      </c>
      <c r="K35" s="287">
        <v>102.55986401427673</v>
      </c>
      <c r="L35" s="287">
        <v>110.72711693003652</v>
      </c>
      <c r="M35" s="287">
        <v>105.12698043087623</v>
      </c>
      <c r="N35" s="287">
        <v>101.85445295256095</v>
      </c>
      <c r="O35" s="287">
        <v>99.121903496909852</v>
      </c>
      <c r="P35" s="287">
        <v>113.18220130645503</v>
      </c>
      <c r="Q35" s="287">
        <v>115.14264222621652</v>
      </c>
    </row>
    <row r="36" spans="1:17" s="102" customFormat="1">
      <c r="A36" s="171" t="s">
        <v>559</v>
      </c>
      <c r="B36" s="288">
        <v>111.73509429942567</v>
      </c>
      <c r="C36" s="289">
        <v>106.49689404070794</v>
      </c>
      <c r="D36" s="288">
        <v>113.75467155708191</v>
      </c>
      <c r="E36" s="289">
        <v>106.86729762719006</v>
      </c>
      <c r="F36" s="288">
        <v>107.31135898873222</v>
      </c>
      <c r="G36" s="289">
        <v>102.47167968386724</v>
      </c>
      <c r="H36" s="289">
        <v>113.89655135782859</v>
      </c>
      <c r="I36" s="289">
        <v>110.53656934728492</v>
      </c>
      <c r="J36" s="289">
        <v>103.20099302063532</v>
      </c>
      <c r="K36" s="289">
        <v>103.4020273211397</v>
      </c>
      <c r="L36" s="289">
        <v>112.23690966916746</v>
      </c>
      <c r="M36" s="289">
        <v>105.74599350898967</v>
      </c>
      <c r="N36" s="289">
        <v>99.743830219737077</v>
      </c>
      <c r="O36" s="289">
        <v>95.669405550182205</v>
      </c>
      <c r="P36" s="289">
        <v>115.89092913476333</v>
      </c>
      <c r="Q36" s="289">
        <v>119.00603960862701</v>
      </c>
    </row>
    <row r="37" spans="1:17" s="102" customFormat="1">
      <c r="A37" s="111" t="s">
        <v>560</v>
      </c>
      <c r="B37" s="286">
        <v>110.83923537906699</v>
      </c>
      <c r="C37" s="287">
        <v>106.03925117233834</v>
      </c>
      <c r="D37" s="286">
        <v>113.21206982122816</v>
      </c>
      <c r="E37" s="287">
        <v>106.70139649597763</v>
      </c>
      <c r="F37" s="286">
        <v>105.73589353238717</v>
      </c>
      <c r="G37" s="287">
        <v>101.08525633505052</v>
      </c>
      <c r="H37" s="287">
        <v>113.35223638013147</v>
      </c>
      <c r="I37" s="287">
        <v>111.08932877880515</v>
      </c>
      <c r="J37" s="287">
        <v>102.47481356494133</v>
      </c>
      <c r="K37" s="287">
        <v>102.67558595844453</v>
      </c>
      <c r="L37" s="287">
        <v>110.51852317177784</v>
      </c>
      <c r="M37" s="287">
        <v>105.08717249633652</v>
      </c>
      <c r="N37" s="287">
        <v>98.511603970709501</v>
      </c>
      <c r="O37" s="287">
        <v>96.946203183342348</v>
      </c>
      <c r="P37" s="287">
        <v>117.16811428467705</v>
      </c>
      <c r="Q37" s="287">
        <v>117.41693805178113</v>
      </c>
    </row>
    <row r="38" spans="1:17" s="102" customFormat="1">
      <c r="A38" s="111" t="s">
        <v>561</v>
      </c>
      <c r="B38" s="286">
        <v>111.15677953630647</v>
      </c>
      <c r="C38" s="287">
        <v>106.0492108237099</v>
      </c>
      <c r="D38" s="286">
        <v>113.89878412656228</v>
      </c>
      <c r="E38" s="287">
        <v>106.75279711193544</v>
      </c>
      <c r="F38" s="286">
        <v>105.71936284612495</v>
      </c>
      <c r="G38" s="287">
        <v>101.64326711718384</v>
      </c>
      <c r="H38" s="287">
        <v>114.06078279197231</v>
      </c>
      <c r="I38" s="287">
        <v>110.49147046292447</v>
      </c>
      <c r="J38" s="287">
        <v>101.20010395804985</v>
      </c>
      <c r="K38" s="287">
        <v>101.7288696425684</v>
      </c>
      <c r="L38" s="287">
        <v>110.57719803017203</v>
      </c>
      <c r="M38" s="287">
        <v>104.68497255872448</v>
      </c>
      <c r="N38" s="287">
        <v>95.785907008847332</v>
      </c>
      <c r="O38" s="287">
        <v>97.104816247227816</v>
      </c>
      <c r="P38" s="287">
        <v>111.15458627325208</v>
      </c>
      <c r="Q38" s="287">
        <v>113.67921212131805</v>
      </c>
    </row>
    <row r="39" spans="1:17" s="102" customFormat="1">
      <c r="A39" s="111" t="s">
        <v>562</v>
      </c>
      <c r="B39" s="286">
        <v>111.35738077988253</v>
      </c>
      <c r="C39" s="287">
        <v>106.21886627737962</v>
      </c>
      <c r="D39" s="286">
        <v>114.25149496619875</v>
      </c>
      <c r="E39" s="287">
        <v>106.95193587569672</v>
      </c>
      <c r="F39" s="286">
        <v>108.31791297240227</v>
      </c>
      <c r="G39" s="287">
        <v>100.31907357581133</v>
      </c>
      <c r="H39" s="287">
        <v>114.36940626712395</v>
      </c>
      <c r="I39" s="287">
        <v>112.01014736033903</v>
      </c>
      <c r="J39" s="287">
        <v>101.62703618568254</v>
      </c>
      <c r="K39" s="287">
        <v>100.85083611824983</v>
      </c>
      <c r="L39" s="287">
        <v>109.96665608420943</v>
      </c>
      <c r="M39" s="287">
        <v>105.50396818673616</v>
      </c>
      <c r="N39" s="287">
        <v>94.977646071361278</v>
      </c>
      <c r="O39" s="287">
        <v>96.058644573531339</v>
      </c>
      <c r="P39" s="287">
        <v>117.8563930296032</v>
      </c>
      <c r="Q39" s="287">
        <v>117.21843957597808</v>
      </c>
    </row>
    <row r="40" spans="1:17" s="102" customFormat="1">
      <c r="A40" s="111" t="s">
        <v>563</v>
      </c>
      <c r="B40" s="286">
        <v>106.86419827456213</v>
      </c>
      <c r="C40" s="287">
        <v>104.21928465576251</v>
      </c>
      <c r="D40" s="286">
        <v>109.42105623487225</v>
      </c>
      <c r="E40" s="287">
        <v>104.65512449143762</v>
      </c>
      <c r="F40" s="286">
        <v>104.14002241413409</v>
      </c>
      <c r="G40" s="287">
        <v>100.00194256361294</v>
      </c>
      <c r="H40" s="287">
        <v>109.53784128150403</v>
      </c>
      <c r="I40" s="287">
        <v>109.24847747882936</v>
      </c>
      <c r="J40" s="287">
        <v>99.483866203942995</v>
      </c>
      <c r="K40" s="287">
        <v>101.99926227917923</v>
      </c>
      <c r="L40" s="287">
        <v>105.55526974198131</v>
      </c>
      <c r="M40" s="287">
        <v>103.5836308905276</v>
      </c>
      <c r="N40" s="287">
        <v>99.462506554798111</v>
      </c>
      <c r="O40" s="287">
        <v>96.129649944339718</v>
      </c>
      <c r="P40" s="287">
        <v>112.96296296296295</v>
      </c>
      <c r="Q40" s="287">
        <v>112.19950987401621</v>
      </c>
    </row>
    <row r="41" spans="1:17" s="102" customFormat="1">
      <c r="A41" s="171" t="s">
        <v>564</v>
      </c>
      <c r="B41" s="288">
        <v>112.15789153363022</v>
      </c>
      <c r="C41" s="289">
        <v>104.48626042768592</v>
      </c>
      <c r="D41" s="288">
        <v>116.29811914617292</v>
      </c>
      <c r="E41" s="289">
        <v>105.39899671684071</v>
      </c>
      <c r="F41" s="288">
        <v>112.36029939505794</v>
      </c>
      <c r="G41" s="289">
        <v>95.877632790702066</v>
      </c>
      <c r="H41" s="289">
        <v>116.3816210727793</v>
      </c>
      <c r="I41" s="289">
        <v>114.31763647973119</v>
      </c>
      <c r="J41" s="289">
        <v>99.544599266107809</v>
      </c>
      <c r="K41" s="289">
        <v>99.63221785411497</v>
      </c>
      <c r="L41" s="289">
        <v>110.25600037890896</v>
      </c>
      <c r="M41" s="289">
        <v>103.88339040615003</v>
      </c>
      <c r="N41" s="289">
        <v>92.808983747097699</v>
      </c>
      <c r="O41" s="289">
        <v>93.246955201228289</v>
      </c>
      <c r="P41" s="289">
        <v>103.88094925921069</v>
      </c>
      <c r="Q41" s="289">
        <v>101.08861714519988</v>
      </c>
    </row>
    <row r="42" spans="1:17" s="102" customFormat="1">
      <c r="A42" s="111" t="s">
        <v>565</v>
      </c>
      <c r="B42" s="286">
        <v>111.50301260054889</v>
      </c>
      <c r="C42" s="287">
        <v>105.192980681777</v>
      </c>
      <c r="D42" s="286">
        <v>115.31407798059661</v>
      </c>
      <c r="E42" s="287">
        <v>105.97133616054688</v>
      </c>
      <c r="F42" s="286">
        <v>103.98234274002837</v>
      </c>
      <c r="G42" s="287">
        <v>98.865662447379094</v>
      </c>
      <c r="H42" s="287">
        <v>115.54520450039021</v>
      </c>
      <c r="I42" s="287">
        <v>111.73825438129153</v>
      </c>
      <c r="J42" s="287">
        <v>100.24293246886612</v>
      </c>
      <c r="K42" s="287">
        <v>101.4519275115525</v>
      </c>
      <c r="L42" s="287">
        <v>110.19076935219717</v>
      </c>
      <c r="M42" s="287">
        <v>104.08685712341681</v>
      </c>
      <c r="N42" s="287">
        <v>98.18214484042727</v>
      </c>
      <c r="O42" s="287">
        <v>94.173453362413767</v>
      </c>
      <c r="P42" s="287">
        <v>113.75331564986737</v>
      </c>
      <c r="Q42" s="287">
        <v>109.47261844934009</v>
      </c>
    </row>
    <row r="43" spans="1:17" s="102" customFormat="1">
      <c r="A43" s="111" t="s">
        <v>566</v>
      </c>
      <c r="B43" s="286">
        <v>112.44282535730991</v>
      </c>
      <c r="C43" s="287">
        <v>105.98211085228191</v>
      </c>
      <c r="D43" s="286">
        <v>115.82458557563318</v>
      </c>
      <c r="E43" s="287">
        <v>106.80114538440462</v>
      </c>
      <c r="F43" s="286">
        <v>105.29532379113331</v>
      </c>
      <c r="G43" s="287">
        <v>99.480185207315557</v>
      </c>
      <c r="H43" s="287">
        <v>116.01902238045614</v>
      </c>
      <c r="I43" s="287">
        <v>112.58859935975218</v>
      </c>
      <c r="J43" s="287">
        <v>101.84660833225851</v>
      </c>
      <c r="K43" s="287">
        <v>101.77517869962476</v>
      </c>
      <c r="L43" s="287">
        <v>111.31553922098576</v>
      </c>
      <c r="M43" s="287">
        <v>105.05346618943825</v>
      </c>
      <c r="N43" s="287">
        <v>97.754844762379435</v>
      </c>
      <c r="O43" s="287">
        <v>96.107679736043011</v>
      </c>
      <c r="P43" s="287">
        <v>113.40830907647526</v>
      </c>
      <c r="Q43" s="287">
        <v>114.72315393210881</v>
      </c>
    </row>
    <row r="44" spans="1:17" s="102" customFormat="1">
      <c r="A44" s="111" t="s">
        <v>567</v>
      </c>
      <c r="B44" s="286">
        <v>111.17355793442623</v>
      </c>
      <c r="C44" s="287">
        <v>105.40228272579864</v>
      </c>
      <c r="D44" s="286">
        <v>114.62483810215687</v>
      </c>
      <c r="E44" s="287">
        <v>106.44923653794132</v>
      </c>
      <c r="F44" s="286">
        <v>113.11058748775515</v>
      </c>
      <c r="G44" s="287">
        <v>100.39845685605211</v>
      </c>
      <c r="H44" s="287">
        <v>114.65725135379283</v>
      </c>
      <c r="I44" s="287">
        <v>111.88218476424845</v>
      </c>
      <c r="J44" s="287">
        <v>101.04859977395455</v>
      </c>
      <c r="K44" s="287">
        <v>100.80195080689478</v>
      </c>
      <c r="L44" s="287">
        <v>109.78300104907319</v>
      </c>
      <c r="M44" s="287">
        <v>104.08243008735735</v>
      </c>
      <c r="N44" s="287">
        <v>100.37254500078367</v>
      </c>
      <c r="O44" s="287">
        <v>96.917451429302574</v>
      </c>
      <c r="P44" s="287">
        <v>109.15451895043731</v>
      </c>
      <c r="Q44" s="287">
        <v>110.2128964472018</v>
      </c>
    </row>
    <row r="45" spans="1:17" s="102" customFormat="1">
      <c r="A45" s="111" t="s">
        <v>568</v>
      </c>
      <c r="B45" s="286">
        <v>110.94031889090022</v>
      </c>
      <c r="C45" s="287">
        <v>105.28032112233427</v>
      </c>
      <c r="D45" s="286">
        <v>114.4014330696542</v>
      </c>
      <c r="E45" s="287">
        <v>105.39592594950086</v>
      </c>
      <c r="F45" s="286">
        <v>108.63838373834784</v>
      </c>
      <c r="G45" s="287">
        <v>98.844762077685914</v>
      </c>
      <c r="H45" s="287">
        <v>114.5313424805701</v>
      </c>
      <c r="I45" s="287">
        <v>111.23639939793493</v>
      </c>
      <c r="J45" s="287">
        <v>101.16824022371942</v>
      </c>
      <c r="K45" s="287">
        <v>101.98272618118109</v>
      </c>
      <c r="L45" s="287">
        <v>109.30005256024262</v>
      </c>
      <c r="M45" s="287">
        <v>106.80242418620645</v>
      </c>
      <c r="N45" s="287">
        <v>95.719397119074543</v>
      </c>
      <c r="O45" s="287">
        <v>95.41713763910586</v>
      </c>
      <c r="P45" s="287">
        <v>113.98552620106375</v>
      </c>
      <c r="Q45" s="287">
        <v>115.17785769240152</v>
      </c>
    </row>
    <row r="46" spans="1:17" s="102" customFormat="1">
      <c r="A46" s="171" t="s">
        <v>569</v>
      </c>
      <c r="B46" s="288">
        <v>111.4594969717362</v>
      </c>
      <c r="C46" s="289">
        <v>105.31763120371558</v>
      </c>
      <c r="D46" s="288">
        <v>115.01993872040185</v>
      </c>
      <c r="E46" s="289">
        <v>105.9274780179053</v>
      </c>
      <c r="F46" s="288">
        <v>104.63431233966809</v>
      </c>
      <c r="G46" s="289">
        <v>97.46704283985504</v>
      </c>
      <c r="H46" s="289">
        <v>115.21648667393242</v>
      </c>
      <c r="I46" s="289">
        <v>112.64197114003716</v>
      </c>
      <c r="J46" s="289">
        <v>100.2352374749057</v>
      </c>
      <c r="K46" s="289">
        <v>100.25813111931376</v>
      </c>
      <c r="L46" s="289">
        <v>110.45531322155988</v>
      </c>
      <c r="M46" s="289">
        <v>105.44836523315699</v>
      </c>
      <c r="N46" s="289">
        <v>96.512582717480555</v>
      </c>
      <c r="O46" s="289">
        <v>95.990441389518082</v>
      </c>
      <c r="P46" s="289">
        <v>126.24771647789549</v>
      </c>
      <c r="Q46" s="289">
        <v>121.92496132465635</v>
      </c>
    </row>
    <row r="47" spans="1:17" s="102" customFormat="1">
      <c r="A47" s="111" t="s">
        <v>570</v>
      </c>
      <c r="B47" s="286">
        <v>112.73018017071293</v>
      </c>
      <c r="C47" s="287">
        <v>105.93296135262919</v>
      </c>
      <c r="D47" s="286">
        <v>115.86031190488445</v>
      </c>
      <c r="E47" s="287">
        <v>106.7921931585205</v>
      </c>
      <c r="F47" s="286">
        <v>103.24281242197853</v>
      </c>
      <c r="G47" s="287">
        <v>100.35341909082673</v>
      </c>
      <c r="H47" s="287">
        <v>116.11205715284186</v>
      </c>
      <c r="I47" s="287">
        <v>112.21604979123256</v>
      </c>
      <c r="J47" s="287">
        <v>100.27704205451704</v>
      </c>
      <c r="K47" s="287">
        <v>100.72819909016427</v>
      </c>
      <c r="L47" s="287">
        <v>112.84432372274051</v>
      </c>
      <c r="M47" s="287">
        <v>104.75380447893498</v>
      </c>
      <c r="N47" s="287">
        <v>98.489343845671939</v>
      </c>
      <c r="O47" s="287">
        <v>96.986851603818948</v>
      </c>
      <c r="P47" s="287">
        <v>116.1825726141079</v>
      </c>
      <c r="Q47" s="287">
        <v>115.55531632584595</v>
      </c>
    </row>
    <row r="48" spans="1:17" s="102" customFormat="1">
      <c r="A48" s="111" t="s">
        <v>571</v>
      </c>
      <c r="B48" s="286">
        <v>108.44084881997979</v>
      </c>
      <c r="C48" s="287">
        <v>103.09352930719795</v>
      </c>
      <c r="D48" s="286">
        <v>111.463013156965</v>
      </c>
      <c r="E48" s="287">
        <v>103.47389656811465</v>
      </c>
      <c r="F48" s="286">
        <v>113.63755952537558</v>
      </c>
      <c r="G48" s="287">
        <v>99.005845106377862</v>
      </c>
      <c r="H48" s="287">
        <v>111.40391053123287</v>
      </c>
      <c r="I48" s="287">
        <v>108.50552310512643</v>
      </c>
      <c r="J48" s="287">
        <v>99.622427153621928</v>
      </c>
      <c r="K48" s="287">
        <v>100.19740180318892</v>
      </c>
      <c r="L48" s="287">
        <v>106.87228806788309</v>
      </c>
      <c r="M48" s="287">
        <v>102.48181596264297</v>
      </c>
      <c r="N48" s="287">
        <v>96.821981148852927</v>
      </c>
      <c r="O48" s="287">
        <v>97.510459465532008</v>
      </c>
      <c r="P48" s="287">
        <v>107.9514240277577</v>
      </c>
      <c r="Q48" s="287">
        <v>116.40883579749024</v>
      </c>
    </row>
    <row r="49" spans="1:17" s="102" customFormat="1">
      <c r="A49" s="111" t="s">
        <v>572</v>
      </c>
      <c r="B49" s="286">
        <v>113.80838425371948</v>
      </c>
      <c r="C49" s="287">
        <v>106.62034477116826</v>
      </c>
      <c r="D49" s="286">
        <v>117.26691204227234</v>
      </c>
      <c r="E49" s="287">
        <v>107.44640252690235</v>
      </c>
      <c r="F49" s="286">
        <v>105.92741092783665</v>
      </c>
      <c r="G49" s="287">
        <v>101.40046159444003</v>
      </c>
      <c r="H49" s="287">
        <v>117.54782677793337</v>
      </c>
      <c r="I49" s="287">
        <v>113.58723922763696</v>
      </c>
      <c r="J49" s="287">
        <v>102.47692295790705</v>
      </c>
      <c r="K49" s="287">
        <v>101.86191862708107</v>
      </c>
      <c r="L49" s="287">
        <v>113.0496106963016</v>
      </c>
      <c r="M49" s="287">
        <v>105.63397737147035</v>
      </c>
      <c r="N49" s="287">
        <v>100.34139490303815</v>
      </c>
      <c r="O49" s="287">
        <v>97.073218989772229</v>
      </c>
      <c r="P49" s="287">
        <v>114.67634111619181</v>
      </c>
      <c r="Q49" s="287">
        <v>115.52407248571596</v>
      </c>
    </row>
    <row r="50" spans="1:17" s="102" customFormat="1">
      <c r="A50" s="111" t="s">
        <v>573</v>
      </c>
      <c r="B50" s="286">
        <v>114.08561457910464</v>
      </c>
      <c r="C50" s="287">
        <v>108.59548429059515</v>
      </c>
      <c r="D50" s="286">
        <v>119.04619556184497</v>
      </c>
      <c r="E50" s="287">
        <v>110.4193062821135</v>
      </c>
      <c r="F50" s="286">
        <v>110.91795324710169</v>
      </c>
      <c r="G50" s="287">
        <v>103.58876594298236</v>
      </c>
      <c r="H50" s="287">
        <v>119.22257254662607</v>
      </c>
      <c r="I50" s="287">
        <v>116.46764429574826</v>
      </c>
      <c r="J50" s="287">
        <v>99.352639665098408</v>
      </c>
      <c r="K50" s="287">
        <v>99.660351896375587</v>
      </c>
      <c r="L50" s="287">
        <v>112.19359038754364</v>
      </c>
      <c r="M50" s="287">
        <v>106.32083462856971</v>
      </c>
      <c r="N50" s="287">
        <v>101.31587747458535</v>
      </c>
      <c r="O50" s="287">
        <v>97.149470415709828</v>
      </c>
      <c r="P50" s="287">
        <v>114.3417637472083</v>
      </c>
      <c r="Q50" s="287">
        <v>112.62240220551787</v>
      </c>
    </row>
    <row r="51" spans="1:17" s="102" customFormat="1">
      <c r="A51" s="171" t="s">
        <v>574</v>
      </c>
      <c r="B51" s="288">
        <v>111.79327372110461</v>
      </c>
      <c r="C51" s="289">
        <v>105.25889327673434</v>
      </c>
      <c r="D51" s="288">
        <v>115.90394396282673</v>
      </c>
      <c r="E51" s="289">
        <v>106.44951707324417</v>
      </c>
      <c r="F51" s="288">
        <v>101.09455679862307</v>
      </c>
      <c r="G51" s="289">
        <v>101.14596520594587</v>
      </c>
      <c r="H51" s="289">
        <v>116.28884137908138</v>
      </c>
      <c r="I51" s="289">
        <v>112.00117310273234</v>
      </c>
      <c r="J51" s="289">
        <v>100.64711050018519</v>
      </c>
      <c r="K51" s="289">
        <v>99.690192394430269</v>
      </c>
      <c r="L51" s="289">
        <v>109.8361849080427</v>
      </c>
      <c r="M51" s="289">
        <v>103.46984226322273</v>
      </c>
      <c r="N51" s="289">
        <v>99.187038800858176</v>
      </c>
      <c r="O51" s="289">
        <v>96.283222547275841</v>
      </c>
      <c r="P51" s="289">
        <v>112.27137492074331</v>
      </c>
      <c r="Q51" s="289">
        <v>116.33862948643198</v>
      </c>
    </row>
    <row r="52" spans="1:17" s="102" customFormat="1">
      <c r="A52" s="111" t="s">
        <v>575</v>
      </c>
      <c r="B52" s="286">
        <v>115.14801549240323</v>
      </c>
      <c r="C52" s="287">
        <v>106.72026609988727</v>
      </c>
      <c r="D52" s="286">
        <v>118.80740187280632</v>
      </c>
      <c r="E52" s="287">
        <v>107.50244526480112</v>
      </c>
      <c r="F52" s="286">
        <v>108.30323729838381</v>
      </c>
      <c r="G52" s="287">
        <v>100.03258328755433</v>
      </c>
      <c r="H52" s="287">
        <v>119.04858747734599</v>
      </c>
      <c r="I52" s="287">
        <v>114.56128577253199</v>
      </c>
      <c r="J52" s="287">
        <v>101.38394176438217</v>
      </c>
      <c r="K52" s="287">
        <v>101.44837154430186</v>
      </c>
      <c r="L52" s="287">
        <v>114.39707567210947</v>
      </c>
      <c r="M52" s="287">
        <v>105.895949611216</v>
      </c>
      <c r="N52" s="287">
        <v>97.58427206921661</v>
      </c>
      <c r="O52" s="287">
        <v>94.32395690412018</v>
      </c>
      <c r="P52" s="287">
        <v>114.90607308286155</v>
      </c>
      <c r="Q52" s="287">
        <v>121.11396796196705</v>
      </c>
    </row>
    <row r="53" spans="1:17" s="102" customFormat="1">
      <c r="A53" s="111" t="s">
        <v>576</v>
      </c>
      <c r="B53" s="286">
        <v>115.45868161248821</v>
      </c>
      <c r="C53" s="287">
        <v>105.42520462620311</v>
      </c>
      <c r="D53" s="286">
        <v>119.13235006014101</v>
      </c>
      <c r="E53" s="287">
        <v>106.1500952887511</v>
      </c>
      <c r="F53" s="286">
        <v>103.08202229631173</v>
      </c>
      <c r="G53" s="287">
        <v>98.319672300768133</v>
      </c>
      <c r="H53" s="287">
        <v>119.59804254799775</v>
      </c>
      <c r="I53" s="287">
        <v>113.65510259637676</v>
      </c>
      <c r="J53" s="287">
        <v>103.87127321997855</v>
      </c>
      <c r="K53" s="287">
        <v>101.39885259754531</v>
      </c>
      <c r="L53" s="287">
        <v>113.27328726517666</v>
      </c>
      <c r="M53" s="287">
        <v>104.70387580245877</v>
      </c>
      <c r="N53" s="287">
        <v>96.994814462897637</v>
      </c>
      <c r="O53" s="287">
        <v>93.995081164123292</v>
      </c>
      <c r="P53" s="287">
        <v>114.70245040840139</v>
      </c>
      <c r="Q53" s="287">
        <v>107.60194068723385</v>
      </c>
    </row>
    <row r="54" spans="1:17" s="102" customFormat="1">
      <c r="A54" s="111" t="s">
        <v>577</v>
      </c>
      <c r="B54" s="286">
        <v>113.64478457330914</v>
      </c>
      <c r="C54" s="287">
        <v>107.0544835543822</v>
      </c>
      <c r="D54" s="286">
        <v>118.1085132102335</v>
      </c>
      <c r="E54" s="287">
        <v>107.94307679480436</v>
      </c>
      <c r="F54" s="286">
        <v>105.48743391343838</v>
      </c>
      <c r="G54" s="287">
        <v>99.587807602954797</v>
      </c>
      <c r="H54" s="287">
        <v>118.39873297129699</v>
      </c>
      <c r="I54" s="287">
        <v>115.13501592154381</v>
      </c>
      <c r="J54" s="287">
        <v>100.65267861803623</v>
      </c>
      <c r="K54" s="287">
        <v>100.80488036846351</v>
      </c>
      <c r="L54" s="287">
        <v>111.36740869651807</v>
      </c>
      <c r="M54" s="287">
        <v>107.08911083444737</v>
      </c>
      <c r="N54" s="287">
        <v>98.303792889623807</v>
      </c>
      <c r="O54" s="287">
        <v>96.022832319051062</v>
      </c>
      <c r="P54" s="287">
        <v>108.65227932117165</v>
      </c>
      <c r="Q54" s="287">
        <v>106.91298629012074</v>
      </c>
    </row>
    <row r="55" spans="1:17" s="102" customFormat="1">
      <c r="A55" s="111" t="s">
        <v>578</v>
      </c>
      <c r="B55" s="286">
        <v>112.63251777700557</v>
      </c>
      <c r="C55" s="287">
        <v>106.01973149281096</v>
      </c>
      <c r="D55" s="286">
        <v>117.08951594267971</v>
      </c>
      <c r="E55" s="287">
        <v>106.93455175907506</v>
      </c>
      <c r="F55" s="286">
        <v>109.18795670567552</v>
      </c>
      <c r="G55" s="287">
        <v>100.43964659872155</v>
      </c>
      <c r="H55" s="287">
        <v>117.31048633180893</v>
      </c>
      <c r="I55" s="287">
        <v>113.645051873223</v>
      </c>
      <c r="J55" s="287">
        <v>99.840608831433286</v>
      </c>
      <c r="K55" s="287">
        <v>100.45276378147727</v>
      </c>
      <c r="L55" s="287">
        <v>110.48945111648014</v>
      </c>
      <c r="M55" s="287">
        <v>105.18676084296037</v>
      </c>
      <c r="N55" s="287">
        <v>99.223113676638832</v>
      </c>
      <c r="O55" s="287">
        <v>96.437708649518257</v>
      </c>
      <c r="P55" s="287">
        <v>105.86146989953924</v>
      </c>
      <c r="Q55" s="287">
        <v>107.18525832848795</v>
      </c>
    </row>
    <row r="56" spans="1:17" s="102" customFormat="1">
      <c r="A56" s="171" t="s">
        <v>579</v>
      </c>
      <c r="B56" s="288">
        <v>113.55966317984945</v>
      </c>
      <c r="C56" s="289">
        <v>104.60296778205529</v>
      </c>
      <c r="D56" s="288">
        <v>116.35089352177266</v>
      </c>
      <c r="E56" s="289">
        <v>104.03447704367419</v>
      </c>
      <c r="F56" s="288">
        <v>104.48952679875325</v>
      </c>
      <c r="G56" s="289">
        <v>99.097262319806873</v>
      </c>
      <c r="H56" s="289">
        <v>116.73952111737613</v>
      </c>
      <c r="I56" s="289">
        <v>109.68715018224893</v>
      </c>
      <c r="J56" s="289">
        <v>103.58657021377292</v>
      </c>
      <c r="K56" s="289">
        <v>104.11251314643957</v>
      </c>
      <c r="L56" s="289">
        <v>112.57141869608095</v>
      </c>
      <c r="M56" s="289">
        <v>105.16926452688222</v>
      </c>
      <c r="N56" s="289">
        <v>96.564836913285603</v>
      </c>
      <c r="O56" s="289">
        <v>97.236432596056716</v>
      </c>
      <c r="P56" s="289">
        <v>127.97922900897728</v>
      </c>
      <c r="Q56" s="289">
        <v>134.19133351969904</v>
      </c>
    </row>
  </sheetData>
  <customSheetViews>
    <customSheetView guid="{6F28069D-A7F4-41D2-AA1B-4487F97E36F1}" showRuler="0">
      <pageMargins left="0.77" right="0.78" top="0.59" bottom="0.6" header="0.51181102362204722" footer="0.47"/>
      <pageSetup paperSize="8" orientation="landscape" horizontalDpi="4294967292" r:id="rId1"/>
      <headerFooter alignWithMargins="0"/>
    </customSheetView>
  </customSheetViews>
  <mergeCells count="11">
    <mergeCell ref="A3:A5"/>
    <mergeCell ref="D4:E4"/>
    <mergeCell ref="F4:G4"/>
    <mergeCell ref="N3:O4"/>
    <mergeCell ref="B1:P1"/>
    <mergeCell ref="P3:Q4"/>
    <mergeCell ref="H4:I4"/>
    <mergeCell ref="D3:I3"/>
    <mergeCell ref="J3:K4"/>
    <mergeCell ref="L3:M4"/>
    <mergeCell ref="B3:C4"/>
  </mergeCells>
  <phoneticPr fontId="2"/>
  <pageMargins left="0.78740157480314965" right="0.78740157480314965" top="0.59055118110236227" bottom="0.59055118110236227" header="0.51181102362204722" footer="0.47244094488188981"/>
  <pageSetup paperSize="9" scale="68" orientation="landscape" horizontalDpi="4294967292" r:id="rId2"/>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3"/>
  <dimension ref="A1:Q56"/>
  <sheetViews>
    <sheetView workbookViewId="0"/>
  </sheetViews>
  <sheetFormatPr defaultColWidth="9" defaultRowHeight="13"/>
  <cols>
    <col min="1" max="1" width="14.90625" style="6" customWidth="1"/>
    <col min="2" max="17" width="11.08984375" style="5" customWidth="1"/>
    <col min="18" max="16384" width="9" style="5"/>
  </cols>
  <sheetData>
    <row r="1" spans="1:17" ht="28.5" customHeight="1">
      <c r="A1" s="3" t="s">
        <v>372</v>
      </c>
      <c r="B1" s="3"/>
      <c r="C1" s="3"/>
      <c r="D1" s="3"/>
      <c r="E1" s="3"/>
      <c r="F1" s="3"/>
      <c r="G1" s="3"/>
      <c r="H1" s="3"/>
      <c r="I1" s="3"/>
      <c r="J1" s="3"/>
      <c r="K1" s="3"/>
      <c r="L1" s="3"/>
      <c r="M1" s="3"/>
      <c r="N1" s="3"/>
      <c r="O1" s="3"/>
      <c r="P1" s="3"/>
      <c r="Q1" s="3"/>
    </row>
    <row r="2" spans="1:17">
      <c r="A2" s="212" t="s">
        <v>580</v>
      </c>
      <c r="Q2" s="8" t="e">
        <f>"（"&amp;#REF!&amp;"年"&amp;#REF!&amp;"月診療分）"</f>
        <v>#REF!</v>
      </c>
    </row>
    <row r="3" spans="1:17">
      <c r="A3" s="851" t="s">
        <v>532</v>
      </c>
      <c r="B3" s="792" t="s">
        <v>492</v>
      </c>
      <c r="C3" s="792"/>
      <c r="D3" s="793" t="s">
        <v>515</v>
      </c>
      <c r="E3" s="826"/>
      <c r="F3" s="826"/>
      <c r="G3" s="826"/>
      <c r="H3" s="826"/>
      <c r="I3" s="794"/>
      <c r="J3" s="822" t="s">
        <v>528</v>
      </c>
      <c r="K3" s="823"/>
      <c r="L3" s="822" t="s">
        <v>435</v>
      </c>
      <c r="M3" s="823"/>
      <c r="N3" s="822" t="s">
        <v>222</v>
      </c>
      <c r="O3" s="823"/>
      <c r="P3" s="822" t="s">
        <v>524</v>
      </c>
      <c r="Q3" s="823"/>
    </row>
    <row r="4" spans="1:17">
      <c r="A4" s="852"/>
      <c r="B4" s="792"/>
      <c r="C4" s="792"/>
      <c r="D4" s="793" t="s">
        <v>499</v>
      </c>
      <c r="E4" s="794"/>
      <c r="F4" s="793" t="s">
        <v>520</v>
      </c>
      <c r="G4" s="794"/>
      <c r="H4" s="793" t="s">
        <v>521</v>
      </c>
      <c r="I4" s="794"/>
      <c r="J4" s="824"/>
      <c r="K4" s="825"/>
      <c r="L4" s="824"/>
      <c r="M4" s="825"/>
      <c r="N4" s="824"/>
      <c r="O4" s="825"/>
      <c r="P4" s="824"/>
      <c r="Q4" s="825"/>
    </row>
    <row r="5" spans="1:17">
      <c r="A5" s="796"/>
      <c r="B5" s="11" t="s">
        <v>493</v>
      </c>
      <c r="C5" s="13" t="s">
        <v>494</v>
      </c>
      <c r="D5" s="11" t="s">
        <v>493</v>
      </c>
      <c r="E5" s="12" t="s">
        <v>494</v>
      </c>
      <c r="F5" s="11" t="s">
        <v>493</v>
      </c>
      <c r="G5" s="13" t="s">
        <v>494</v>
      </c>
      <c r="H5" s="11" t="s">
        <v>493</v>
      </c>
      <c r="I5" s="13" t="s">
        <v>494</v>
      </c>
      <c r="J5" s="11" t="s">
        <v>493</v>
      </c>
      <c r="K5" s="13" t="s">
        <v>494</v>
      </c>
      <c r="L5" s="11" t="s">
        <v>493</v>
      </c>
      <c r="M5" s="13" t="s">
        <v>494</v>
      </c>
      <c r="N5" s="11" t="s">
        <v>493</v>
      </c>
      <c r="O5" s="13" t="s">
        <v>494</v>
      </c>
      <c r="P5" s="11" t="s">
        <v>493</v>
      </c>
      <c r="Q5" s="11" t="s">
        <v>494</v>
      </c>
    </row>
    <row r="6" spans="1:17">
      <c r="A6" s="23"/>
      <c r="B6" s="276" t="s">
        <v>531</v>
      </c>
      <c r="C6" s="15" t="s">
        <v>531</v>
      </c>
      <c r="D6" s="14" t="s">
        <v>531</v>
      </c>
      <c r="E6" s="15" t="s">
        <v>531</v>
      </c>
      <c r="F6" s="14" t="s">
        <v>531</v>
      </c>
      <c r="G6" s="15" t="s">
        <v>531</v>
      </c>
      <c r="H6" s="14" t="s">
        <v>531</v>
      </c>
      <c r="I6" s="15" t="s">
        <v>531</v>
      </c>
      <c r="J6" s="14" t="s">
        <v>531</v>
      </c>
      <c r="K6" s="15" t="s">
        <v>531</v>
      </c>
      <c r="L6" s="14" t="s">
        <v>531</v>
      </c>
      <c r="M6" s="15" t="s">
        <v>531</v>
      </c>
      <c r="N6" s="14" t="s">
        <v>531</v>
      </c>
      <c r="O6" s="15" t="s">
        <v>531</v>
      </c>
      <c r="P6" s="14" t="s">
        <v>531</v>
      </c>
      <c r="Q6" s="14" t="s">
        <v>531</v>
      </c>
    </row>
    <row r="7" spans="1:17" s="19" customFormat="1" ht="19" customHeight="1">
      <c r="A7" s="153" t="e">
        <f>IF(#REF!&lt;=2,"平成"&amp;#REF!&amp;"年"&amp;#REF!&amp;"月","平成"&amp;#REF!&amp;"年"&amp;#REF!&amp;"月")</f>
        <v>#REF!</v>
      </c>
      <c r="B7" s="281">
        <v>98.06008714091827</v>
      </c>
      <c r="C7" s="282">
        <v>102.64188177418636</v>
      </c>
      <c r="D7" s="283">
        <v>96.975609115214581</v>
      </c>
      <c r="E7" s="282">
        <v>101.95621693319174</v>
      </c>
      <c r="F7" s="283">
        <v>97.991009945321252</v>
      </c>
      <c r="G7" s="282">
        <v>103.21863411039828</v>
      </c>
      <c r="H7" s="283">
        <v>96.915322377204589</v>
      </c>
      <c r="I7" s="282">
        <v>99.941823563509303</v>
      </c>
      <c r="J7" s="283">
        <v>96.423025666628675</v>
      </c>
      <c r="K7" s="282">
        <v>97.773194632015347</v>
      </c>
      <c r="L7" s="283">
        <v>100.57475975462285</v>
      </c>
      <c r="M7" s="282">
        <v>108.04014967359339</v>
      </c>
      <c r="N7" s="283">
        <v>97.945974423461678</v>
      </c>
      <c r="O7" s="282">
        <v>101.08346837406211</v>
      </c>
      <c r="P7" s="283">
        <v>99.690242643262778</v>
      </c>
      <c r="Q7" s="282">
        <v>104.75154384253922</v>
      </c>
    </row>
    <row r="8" spans="1:17" s="19" customFormat="1" ht="19" customHeight="1">
      <c r="A8" s="153" t="e">
        <f>IF(#REF!&lt;=2,"平成"&amp;#REF!&amp;"年"&amp;#REF!&amp;"月","平成"&amp;#REF!&amp;"年"&amp;#REF!&amp;"月")</f>
        <v>#REF!</v>
      </c>
      <c r="B8" s="281">
        <v>97.200549117761568</v>
      </c>
      <c r="C8" s="282">
        <v>97.955369079280786</v>
      </c>
      <c r="D8" s="283">
        <v>96.115301193404861</v>
      </c>
      <c r="E8" s="282">
        <v>97.34463146588574</v>
      </c>
      <c r="F8" s="283">
        <v>96.041008924399051</v>
      </c>
      <c r="G8" s="282">
        <v>98.046237251211977</v>
      </c>
      <c r="H8" s="283">
        <v>96.119629030094828</v>
      </c>
      <c r="I8" s="282">
        <v>96.236836905751133</v>
      </c>
      <c r="J8" s="283">
        <v>97.764460990051305</v>
      </c>
      <c r="K8" s="282">
        <v>94.785244567801129</v>
      </c>
      <c r="L8" s="283">
        <v>99.320452087946038</v>
      </c>
      <c r="M8" s="282">
        <v>102.17257375546835</v>
      </c>
      <c r="N8" s="283">
        <v>96.014673800441187</v>
      </c>
      <c r="O8" s="282">
        <v>97.696885466259857</v>
      </c>
      <c r="P8" s="283">
        <v>101.27616130678918</v>
      </c>
      <c r="Q8" s="282">
        <v>102.79296836594042</v>
      </c>
    </row>
    <row r="9" spans="1:17" s="19" customFormat="1" ht="19" customHeight="1">
      <c r="A9" s="158" t="e">
        <f>"平成"&amp;#REF!&amp;"年"&amp;#REF!&amp;"月"</f>
        <v>#REF!</v>
      </c>
      <c r="B9" s="284" t="e">
        <f>#REF!/#REF!*100</f>
        <v>#REF!</v>
      </c>
      <c r="C9" s="285" t="e">
        <f>#REF!/#REF!*100</f>
        <v>#REF!</v>
      </c>
      <c r="D9" s="284" t="e">
        <f>#REF!/#REF!*100</f>
        <v>#REF!</v>
      </c>
      <c r="E9" s="285" t="e">
        <f>#REF!/#REF!*100</f>
        <v>#REF!</v>
      </c>
      <c r="F9" s="284" t="e">
        <f>#REF!/#REF!*100</f>
        <v>#REF!</v>
      </c>
      <c r="G9" s="285" t="e">
        <f>#REF!/#REF!*100</f>
        <v>#REF!</v>
      </c>
      <c r="H9" s="284" t="e">
        <f>#REF!/#REF!*100</f>
        <v>#REF!</v>
      </c>
      <c r="I9" s="285" t="e">
        <f>#REF!/#REF!*100</f>
        <v>#REF!</v>
      </c>
      <c r="J9" s="284" t="e">
        <f>#REF!/#REF!*100</f>
        <v>#REF!</v>
      </c>
      <c r="K9" s="285" t="e">
        <f>#REF!/#REF!*100</f>
        <v>#REF!</v>
      </c>
      <c r="L9" s="284" t="e">
        <f>#REF!/#REF!*100</f>
        <v>#REF!</v>
      </c>
      <c r="M9" s="285" t="e">
        <f>#REF!/#REF!*100</f>
        <v>#REF!</v>
      </c>
      <c r="N9" s="284" t="e">
        <f>#REF!/#REF!*100</f>
        <v>#REF!</v>
      </c>
      <c r="O9" s="285" t="e">
        <f>#REF!/#REF!*100</f>
        <v>#REF!</v>
      </c>
      <c r="P9" s="284" t="e">
        <f>#REF!/#REF!*100</f>
        <v>#REF!</v>
      </c>
      <c r="Q9" s="285" t="e">
        <f>#REF!/#REF!*100</f>
        <v>#REF!</v>
      </c>
    </row>
    <row r="10" spans="1:17" s="102" customFormat="1">
      <c r="A10" s="111" t="s">
        <v>533</v>
      </c>
      <c r="B10" s="286" t="e">
        <f>#REF!/#REF!*100</f>
        <v>#REF!</v>
      </c>
      <c r="C10" s="287" t="e">
        <f>#REF!/#REF!*100</f>
        <v>#REF!</v>
      </c>
      <c r="D10" s="286" t="e">
        <f>#REF!/#REF!*100</f>
        <v>#REF!</v>
      </c>
      <c r="E10" s="287" t="e">
        <f>#REF!/#REF!*100</f>
        <v>#REF!</v>
      </c>
      <c r="F10" s="286" t="e">
        <f>#REF!/#REF!*100</f>
        <v>#REF!</v>
      </c>
      <c r="G10" s="287" t="e">
        <f>#REF!/#REF!*100</f>
        <v>#REF!</v>
      </c>
      <c r="H10" s="287" t="e">
        <f>#REF!/#REF!*100</f>
        <v>#REF!</v>
      </c>
      <c r="I10" s="287" t="e">
        <f>#REF!/#REF!*100</f>
        <v>#REF!</v>
      </c>
      <c r="J10" s="287" t="e">
        <f>#REF!/#REF!*100</f>
        <v>#REF!</v>
      </c>
      <c r="K10" s="287" t="e">
        <f>#REF!/#REF!*100</f>
        <v>#REF!</v>
      </c>
      <c r="L10" s="287" t="e">
        <f>#REF!/#REF!*100</f>
        <v>#REF!</v>
      </c>
      <c r="M10" s="287" t="e">
        <f>#REF!/#REF!*100</f>
        <v>#REF!</v>
      </c>
      <c r="N10" s="287" t="e">
        <f>#REF!/#REF!*100</f>
        <v>#REF!</v>
      </c>
      <c r="O10" s="287" t="e">
        <f>#REF!/#REF!*100</f>
        <v>#REF!</v>
      </c>
      <c r="P10" s="287" t="e">
        <f>#REF!/#REF!*100</f>
        <v>#REF!</v>
      </c>
      <c r="Q10" s="287" t="e">
        <f>#REF!/#REF!*100</f>
        <v>#REF!</v>
      </c>
    </row>
    <row r="11" spans="1:17" s="102" customFormat="1">
      <c r="A11" s="111" t="s">
        <v>534</v>
      </c>
      <c r="B11" s="286" t="e">
        <f>#REF!/#REF!*100</f>
        <v>#REF!</v>
      </c>
      <c r="C11" s="287" t="e">
        <f>#REF!/#REF!*100</f>
        <v>#REF!</v>
      </c>
      <c r="D11" s="286" t="e">
        <f>#REF!/#REF!*100</f>
        <v>#REF!</v>
      </c>
      <c r="E11" s="287" t="e">
        <f>#REF!/#REF!*100</f>
        <v>#REF!</v>
      </c>
      <c r="F11" s="286" t="e">
        <f>#REF!/#REF!*100</f>
        <v>#REF!</v>
      </c>
      <c r="G11" s="287" t="e">
        <f>#REF!/#REF!*100</f>
        <v>#REF!</v>
      </c>
      <c r="H11" s="287" t="e">
        <f>#REF!/#REF!*100</f>
        <v>#REF!</v>
      </c>
      <c r="I11" s="287" t="e">
        <f>#REF!/#REF!*100</f>
        <v>#REF!</v>
      </c>
      <c r="J11" s="287" t="e">
        <f>#REF!/#REF!*100</f>
        <v>#REF!</v>
      </c>
      <c r="K11" s="287" t="e">
        <f>#REF!/#REF!*100</f>
        <v>#REF!</v>
      </c>
      <c r="L11" s="287" t="e">
        <f>#REF!/#REF!*100</f>
        <v>#REF!</v>
      </c>
      <c r="M11" s="287" t="e">
        <f>#REF!/#REF!*100</f>
        <v>#REF!</v>
      </c>
      <c r="N11" s="287" t="e">
        <f>#REF!/#REF!*100</f>
        <v>#REF!</v>
      </c>
      <c r="O11" s="287" t="e">
        <f>#REF!/#REF!*100</f>
        <v>#REF!</v>
      </c>
      <c r="P11" s="287" t="e">
        <f>#REF!/#REF!*100</f>
        <v>#REF!</v>
      </c>
      <c r="Q11" s="287" t="e">
        <f>#REF!/#REF!*100</f>
        <v>#REF!</v>
      </c>
    </row>
    <row r="12" spans="1:17" s="102" customFormat="1">
      <c r="A12" s="111" t="s">
        <v>535</v>
      </c>
      <c r="B12" s="286" t="e">
        <f>#REF!/#REF!*100</f>
        <v>#REF!</v>
      </c>
      <c r="C12" s="287" t="e">
        <f>#REF!/#REF!*100</f>
        <v>#REF!</v>
      </c>
      <c r="D12" s="286" t="e">
        <f>#REF!/#REF!*100</f>
        <v>#REF!</v>
      </c>
      <c r="E12" s="287" t="e">
        <f>#REF!/#REF!*100</f>
        <v>#REF!</v>
      </c>
      <c r="F12" s="286" t="e">
        <f>#REF!/#REF!*100</f>
        <v>#REF!</v>
      </c>
      <c r="G12" s="287" t="e">
        <f>#REF!/#REF!*100</f>
        <v>#REF!</v>
      </c>
      <c r="H12" s="287" t="e">
        <f>#REF!/#REF!*100</f>
        <v>#REF!</v>
      </c>
      <c r="I12" s="287" t="e">
        <f>#REF!/#REF!*100</f>
        <v>#REF!</v>
      </c>
      <c r="J12" s="287" t="e">
        <f>#REF!/#REF!*100</f>
        <v>#REF!</v>
      </c>
      <c r="K12" s="287" t="e">
        <f>#REF!/#REF!*100</f>
        <v>#REF!</v>
      </c>
      <c r="L12" s="287" t="e">
        <f>#REF!/#REF!*100</f>
        <v>#REF!</v>
      </c>
      <c r="M12" s="287" t="e">
        <f>#REF!/#REF!*100</f>
        <v>#REF!</v>
      </c>
      <c r="N12" s="287" t="e">
        <f>#REF!/#REF!*100</f>
        <v>#REF!</v>
      </c>
      <c r="O12" s="287" t="e">
        <f>#REF!/#REF!*100</f>
        <v>#REF!</v>
      </c>
      <c r="P12" s="287" t="e">
        <f>#REF!/#REF!*100</f>
        <v>#REF!</v>
      </c>
      <c r="Q12" s="287" t="e">
        <f>#REF!/#REF!*100</f>
        <v>#REF!</v>
      </c>
    </row>
    <row r="13" spans="1:17" s="102" customFormat="1">
      <c r="A13" s="111" t="s">
        <v>536</v>
      </c>
      <c r="B13" s="286" t="e">
        <f>#REF!/#REF!*100</f>
        <v>#REF!</v>
      </c>
      <c r="C13" s="287" t="e">
        <f>#REF!/#REF!*100</f>
        <v>#REF!</v>
      </c>
      <c r="D13" s="286" t="e">
        <f>#REF!/#REF!*100</f>
        <v>#REF!</v>
      </c>
      <c r="E13" s="287" t="e">
        <f>#REF!/#REF!*100</f>
        <v>#REF!</v>
      </c>
      <c r="F13" s="286" t="e">
        <f>#REF!/#REF!*100</f>
        <v>#REF!</v>
      </c>
      <c r="G13" s="287" t="e">
        <f>#REF!/#REF!*100</f>
        <v>#REF!</v>
      </c>
      <c r="H13" s="287" t="e">
        <f>#REF!/#REF!*100</f>
        <v>#REF!</v>
      </c>
      <c r="I13" s="287" t="e">
        <f>#REF!/#REF!*100</f>
        <v>#REF!</v>
      </c>
      <c r="J13" s="287" t="e">
        <f>#REF!/#REF!*100</f>
        <v>#REF!</v>
      </c>
      <c r="K13" s="287" t="e">
        <f>#REF!/#REF!*100</f>
        <v>#REF!</v>
      </c>
      <c r="L13" s="287" t="e">
        <f>#REF!/#REF!*100</f>
        <v>#REF!</v>
      </c>
      <c r="M13" s="287" t="e">
        <f>#REF!/#REF!*100</f>
        <v>#REF!</v>
      </c>
      <c r="N13" s="287" t="e">
        <f>#REF!/#REF!*100</f>
        <v>#REF!</v>
      </c>
      <c r="O13" s="287" t="e">
        <f>#REF!/#REF!*100</f>
        <v>#REF!</v>
      </c>
      <c r="P13" s="287" t="e">
        <f>#REF!/#REF!*100</f>
        <v>#REF!</v>
      </c>
      <c r="Q13" s="287" t="e">
        <f>#REF!/#REF!*100</f>
        <v>#REF!</v>
      </c>
    </row>
    <row r="14" spans="1:17" s="102" customFormat="1">
      <c r="A14" s="111" t="s">
        <v>537</v>
      </c>
      <c r="B14" s="286" t="e">
        <f>#REF!/#REF!*100</f>
        <v>#REF!</v>
      </c>
      <c r="C14" s="287" t="e">
        <f>#REF!/#REF!*100</f>
        <v>#REF!</v>
      </c>
      <c r="D14" s="286" t="e">
        <f>#REF!/#REF!*100</f>
        <v>#REF!</v>
      </c>
      <c r="E14" s="287" t="e">
        <f>#REF!/#REF!*100</f>
        <v>#REF!</v>
      </c>
      <c r="F14" s="286" t="e">
        <f>#REF!/#REF!*100</f>
        <v>#REF!</v>
      </c>
      <c r="G14" s="287" t="e">
        <f>#REF!/#REF!*100</f>
        <v>#REF!</v>
      </c>
      <c r="H14" s="287" t="e">
        <f>#REF!/#REF!*100</f>
        <v>#REF!</v>
      </c>
      <c r="I14" s="287" t="e">
        <f>#REF!/#REF!*100</f>
        <v>#REF!</v>
      </c>
      <c r="J14" s="287" t="e">
        <f>#REF!/#REF!*100</f>
        <v>#REF!</v>
      </c>
      <c r="K14" s="287" t="e">
        <f>#REF!/#REF!*100</f>
        <v>#REF!</v>
      </c>
      <c r="L14" s="287" t="e">
        <f>#REF!/#REF!*100</f>
        <v>#REF!</v>
      </c>
      <c r="M14" s="287" t="e">
        <f>#REF!/#REF!*100</f>
        <v>#REF!</v>
      </c>
      <c r="N14" s="287" t="e">
        <f>#REF!/#REF!*100</f>
        <v>#REF!</v>
      </c>
      <c r="O14" s="287" t="e">
        <f>#REF!/#REF!*100</f>
        <v>#REF!</v>
      </c>
      <c r="P14" s="287" t="e">
        <f>#REF!/#REF!*100</f>
        <v>#REF!</v>
      </c>
      <c r="Q14" s="287" t="e">
        <f>#REF!/#REF!*100</f>
        <v>#REF!</v>
      </c>
    </row>
    <row r="15" spans="1:17" s="102" customFormat="1">
      <c r="A15" s="111" t="s">
        <v>538</v>
      </c>
      <c r="B15" s="286" t="e">
        <f>#REF!/#REF!*100</f>
        <v>#REF!</v>
      </c>
      <c r="C15" s="287" t="e">
        <f>#REF!/#REF!*100</f>
        <v>#REF!</v>
      </c>
      <c r="D15" s="286" t="e">
        <f>#REF!/#REF!*100</f>
        <v>#REF!</v>
      </c>
      <c r="E15" s="287" t="e">
        <f>#REF!/#REF!*100</f>
        <v>#REF!</v>
      </c>
      <c r="F15" s="286" t="e">
        <f>#REF!/#REF!*100</f>
        <v>#REF!</v>
      </c>
      <c r="G15" s="287" t="e">
        <f>#REF!/#REF!*100</f>
        <v>#REF!</v>
      </c>
      <c r="H15" s="287" t="e">
        <f>#REF!/#REF!*100</f>
        <v>#REF!</v>
      </c>
      <c r="I15" s="287" t="e">
        <f>#REF!/#REF!*100</f>
        <v>#REF!</v>
      </c>
      <c r="J15" s="287" t="e">
        <f>#REF!/#REF!*100</f>
        <v>#REF!</v>
      </c>
      <c r="K15" s="287" t="e">
        <f>#REF!/#REF!*100</f>
        <v>#REF!</v>
      </c>
      <c r="L15" s="287" t="e">
        <f>#REF!/#REF!*100</f>
        <v>#REF!</v>
      </c>
      <c r="M15" s="287" t="e">
        <f>#REF!/#REF!*100</f>
        <v>#REF!</v>
      </c>
      <c r="N15" s="287" t="e">
        <f>#REF!/#REF!*100</f>
        <v>#REF!</v>
      </c>
      <c r="O15" s="287" t="e">
        <f>#REF!/#REF!*100</f>
        <v>#REF!</v>
      </c>
      <c r="P15" s="287" t="e">
        <f>#REF!/#REF!*100</f>
        <v>#REF!</v>
      </c>
      <c r="Q15" s="287" t="e">
        <f>#REF!/#REF!*100</f>
        <v>#REF!</v>
      </c>
    </row>
    <row r="16" spans="1:17" s="102" customFormat="1">
      <c r="A16" s="171" t="s">
        <v>539</v>
      </c>
      <c r="B16" s="288" t="e">
        <f>#REF!/#REF!*100</f>
        <v>#REF!</v>
      </c>
      <c r="C16" s="289" t="e">
        <f>#REF!/#REF!*100</f>
        <v>#REF!</v>
      </c>
      <c r="D16" s="288" t="e">
        <f>#REF!/#REF!*100</f>
        <v>#REF!</v>
      </c>
      <c r="E16" s="289" t="e">
        <f>#REF!/#REF!*100</f>
        <v>#REF!</v>
      </c>
      <c r="F16" s="288" t="e">
        <f>#REF!/#REF!*100</f>
        <v>#REF!</v>
      </c>
      <c r="G16" s="289" t="e">
        <f>#REF!/#REF!*100</f>
        <v>#REF!</v>
      </c>
      <c r="H16" s="289" t="e">
        <f>#REF!/#REF!*100</f>
        <v>#REF!</v>
      </c>
      <c r="I16" s="289" t="e">
        <f>#REF!/#REF!*100</f>
        <v>#REF!</v>
      </c>
      <c r="J16" s="289" t="e">
        <f>#REF!/#REF!*100</f>
        <v>#REF!</v>
      </c>
      <c r="K16" s="289" t="e">
        <f>#REF!/#REF!*100</f>
        <v>#REF!</v>
      </c>
      <c r="L16" s="289" t="e">
        <f>#REF!/#REF!*100</f>
        <v>#REF!</v>
      </c>
      <c r="M16" s="289" t="e">
        <f>#REF!/#REF!*100</f>
        <v>#REF!</v>
      </c>
      <c r="N16" s="289" t="e">
        <f>#REF!/#REF!*100</f>
        <v>#REF!</v>
      </c>
      <c r="O16" s="289" t="e">
        <f>#REF!/#REF!*100</f>
        <v>#REF!</v>
      </c>
      <c r="P16" s="289" t="e">
        <f>#REF!/#REF!*100</f>
        <v>#REF!</v>
      </c>
      <c r="Q16" s="289" t="e">
        <f>#REF!/#REF!*100</f>
        <v>#REF!</v>
      </c>
    </row>
    <row r="17" spans="1:17" s="102" customFormat="1">
      <c r="A17" s="111" t="s">
        <v>540</v>
      </c>
      <c r="B17" s="286" t="e">
        <f>#REF!/#REF!*100</f>
        <v>#REF!</v>
      </c>
      <c r="C17" s="287" t="e">
        <f>#REF!/#REF!*100</f>
        <v>#REF!</v>
      </c>
      <c r="D17" s="286" t="e">
        <f>#REF!/#REF!*100</f>
        <v>#REF!</v>
      </c>
      <c r="E17" s="287" t="e">
        <f>#REF!/#REF!*100</f>
        <v>#REF!</v>
      </c>
      <c r="F17" s="286" t="e">
        <f>#REF!/#REF!*100</f>
        <v>#REF!</v>
      </c>
      <c r="G17" s="287" t="e">
        <f>#REF!/#REF!*100</f>
        <v>#REF!</v>
      </c>
      <c r="H17" s="287" t="e">
        <f>#REF!/#REF!*100</f>
        <v>#REF!</v>
      </c>
      <c r="I17" s="287" t="e">
        <f>#REF!/#REF!*100</f>
        <v>#REF!</v>
      </c>
      <c r="J17" s="287" t="e">
        <f>#REF!/#REF!*100</f>
        <v>#REF!</v>
      </c>
      <c r="K17" s="287" t="e">
        <f>#REF!/#REF!*100</f>
        <v>#REF!</v>
      </c>
      <c r="L17" s="287" t="e">
        <f>#REF!/#REF!*100</f>
        <v>#REF!</v>
      </c>
      <c r="M17" s="287" t="e">
        <f>#REF!/#REF!*100</f>
        <v>#REF!</v>
      </c>
      <c r="N17" s="287" t="e">
        <f>#REF!/#REF!*100</f>
        <v>#REF!</v>
      </c>
      <c r="O17" s="287" t="e">
        <f>#REF!/#REF!*100</f>
        <v>#REF!</v>
      </c>
      <c r="P17" s="287" t="e">
        <f>#REF!/#REF!*100</f>
        <v>#REF!</v>
      </c>
      <c r="Q17" s="287" t="e">
        <f>#REF!/#REF!*100</f>
        <v>#REF!</v>
      </c>
    </row>
    <row r="18" spans="1:17" s="102" customFormat="1">
      <c r="A18" s="111" t="s">
        <v>541</v>
      </c>
      <c r="B18" s="286" t="e">
        <f>#REF!/#REF!*100</f>
        <v>#REF!</v>
      </c>
      <c r="C18" s="287" t="e">
        <f>#REF!/#REF!*100</f>
        <v>#REF!</v>
      </c>
      <c r="D18" s="286" t="e">
        <f>#REF!/#REF!*100</f>
        <v>#REF!</v>
      </c>
      <c r="E18" s="287" t="e">
        <f>#REF!/#REF!*100</f>
        <v>#REF!</v>
      </c>
      <c r="F18" s="286" t="e">
        <f>#REF!/#REF!*100</f>
        <v>#REF!</v>
      </c>
      <c r="G18" s="287" t="e">
        <f>#REF!/#REF!*100</f>
        <v>#REF!</v>
      </c>
      <c r="H18" s="287" t="e">
        <f>#REF!/#REF!*100</f>
        <v>#REF!</v>
      </c>
      <c r="I18" s="287" t="e">
        <f>#REF!/#REF!*100</f>
        <v>#REF!</v>
      </c>
      <c r="J18" s="287" t="e">
        <f>#REF!/#REF!*100</f>
        <v>#REF!</v>
      </c>
      <c r="K18" s="287" t="e">
        <f>#REF!/#REF!*100</f>
        <v>#REF!</v>
      </c>
      <c r="L18" s="287" t="e">
        <f>#REF!/#REF!*100</f>
        <v>#REF!</v>
      </c>
      <c r="M18" s="287" t="e">
        <f>#REF!/#REF!*100</f>
        <v>#REF!</v>
      </c>
      <c r="N18" s="287" t="e">
        <f>#REF!/#REF!*100</f>
        <v>#REF!</v>
      </c>
      <c r="O18" s="287" t="e">
        <f>#REF!/#REF!*100</f>
        <v>#REF!</v>
      </c>
      <c r="P18" s="290" t="e">
        <f>#REF!/#REF!*100</f>
        <v>#REF!</v>
      </c>
      <c r="Q18" s="287" t="e">
        <f>#REF!/#REF!*100</f>
        <v>#REF!</v>
      </c>
    </row>
    <row r="19" spans="1:17" s="102" customFormat="1">
      <c r="A19" s="111" t="s">
        <v>542</v>
      </c>
      <c r="B19" s="286" t="e">
        <f>#REF!/#REF!*100</f>
        <v>#REF!</v>
      </c>
      <c r="C19" s="287" t="e">
        <f>#REF!/#REF!*100</f>
        <v>#REF!</v>
      </c>
      <c r="D19" s="286" t="e">
        <f>#REF!/#REF!*100</f>
        <v>#REF!</v>
      </c>
      <c r="E19" s="287" t="e">
        <f>#REF!/#REF!*100</f>
        <v>#REF!</v>
      </c>
      <c r="F19" s="286" t="e">
        <f>#REF!/#REF!*100</f>
        <v>#REF!</v>
      </c>
      <c r="G19" s="287" t="e">
        <f>#REF!/#REF!*100</f>
        <v>#REF!</v>
      </c>
      <c r="H19" s="287" t="e">
        <f>#REF!/#REF!*100</f>
        <v>#REF!</v>
      </c>
      <c r="I19" s="287" t="e">
        <f>#REF!/#REF!*100</f>
        <v>#REF!</v>
      </c>
      <c r="J19" s="287" t="e">
        <f>#REF!/#REF!*100</f>
        <v>#REF!</v>
      </c>
      <c r="K19" s="287" t="e">
        <f>#REF!/#REF!*100</f>
        <v>#REF!</v>
      </c>
      <c r="L19" s="287" t="e">
        <f>#REF!/#REF!*100</f>
        <v>#REF!</v>
      </c>
      <c r="M19" s="287" t="e">
        <f>#REF!/#REF!*100</f>
        <v>#REF!</v>
      </c>
      <c r="N19" s="287" t="e">
        <f>#REF!/#REF!*100</f>
        <v>#REF!</v>
      </c>
      <c r="O19" s="287" t="e">
        <f>#REF!/#REF!*100</f>
        <v>#REF!</v>
      </c>
      <c r="P19" s="287" t="e">
        <f>#REF!/#REF!*100</f>
        <v>#REF!</v>
      </c>
      <c r="Q19" s="287" t="e">
        <f>#REF!/#REF!*100</f>
        <v>#REF!</v>
      </c>
    </row>
    <row r="20" spans="1:17" s="102" customFormat="1">
      <c r="A20" s="111" t="s">
        <v>543</v>
      </c>
      <c r="B20" s="286" t="e">
        <f>#REF!/#REF!*100</f>
        <v>#REF!</v>
      </c>
      <c r="C20" s="287" t="e">
        <f>#REF!/#REF!*100</f>
        <v>#REF!</v>
      </c>
      <c r="D20" s="286" t="e">
        <f>#REF!/#REF!*100</f>
        <v>#REF!</v>
      </c>
      <c r="E20" s="287" t="e">
        <f>#REF!/#REF!*100</f>
        <v>#REF!</v>
      </c>
      <c r="F20" s="286" t="e">
        <f>#REF!/#REF!*100</f>
        <v>#REF!</v>
      </c>
      <c r="G20" s="287" t="e">
        <f>#REF!/#REF!*100</f>
        <v>#REF!</v>
      </c>
      <c r="H20" s="287" t="e">
        <f>#REF!/#REF!*100</f>
        <v>#REF!</v>
      </c>
      <c r="I20" s="287" t="e">
        <f>#REF!/#REF!*100</f>
        <v>#REF!</v>
      </c>
      <c r="J20" s="287" t="e">
        <f>#REF!/#REF!*100</f>
        <v>#REF!</v>
      </c>
      <c r="K20" s="287" t="e">
        <f>#REF!/#REF!*100</f>
        <v>#REF!</v>
      </c>
      <c r="L20" s="287" t="e">
        <f>#REF!/#REF!*100</f>
        <v>#REF!</v>
      </c>
      <c r="M20" s="287" t="e">
        <f>#REF!/#REF!*100</f>
        <v>#REF!</v>
      </c>
      <c r="N20" s="287" t="e">
        <f>#REF!/#REF!*100</f>
        <v>#REF!</v>
      </c>
      <c r="O20" s="287" t="e">
        <f>#REF!/#REF!*100</f>
        <v>#REF!</v>
      </c>
      <c r="P20" s="287" t="e">
        <f>#REF!/#REF!*100</f>
        <v>#REF!</v>
      </c>
      <c r="Q20" s="287" t="e">
        <f>#REF!/#REF!*100</f>
        <v>#REF!</v>
      </c>
    </row>
    <row r="21" spans="1:17" s="102" customFormat="1">
      <c r="A21" s="171" t="s">
        <v>544</v>
      </c>
      <c r="B21" s="288" t="e">
        <f>#REF!/#REF!*100</f>
        <v>#REF!</v>
      </c>
      <c r="C21" s="289" t="e">
        <f>#REF!/#REF!*100</f>
        <v>#REF!</v>
      </c>
      <c r="D21" s="288" t="e">
        <f>#REF!/#REF!*100</f>
        <v>#REF!</v>
      </c>
      <c r="E21" s="289" t="e">
        <f>#REF!/#REF!*100</f>
        <v>#REF!</v>
      </c>
      <c r="F21" s="288" t="e">
        <f>#REF!/#REF!*100</f>
        <v>#REF!</v>
      </c>
      <c r="G21" s="289" t="e">
        <f>#REF!/#REF!*100</f>
        <v>#REF!</v>
      </c>
      <c r="H21" s="289" t="e">
        <f>#REF!/#REF!*100</f>
        <v>#REF!</v>
      </c>
      <c r="I21" s="289" t="e">
        <f>#REF!/#REF!*100</f>
        <v>#REF!</v>
      </c>
      <c r="J21" s="289" t="e">
        <f>#REF!/#REF!*100</f>
        <v>#REF!</v>
      </c>
      <c r="K21" s="289" t="e">
        <f>#REF!/#REF!*100</f>
        <v>#REF!</v>
      </c>
      <c r="L21" s="289" t="e">
        <f>#REF!/#REF!*100</f>
        <v>#REF!</v>
      </c>
      <c r="M21" s="289" t="e">
        <f>#REF!/#REF!*100</f>
        <v>#REF!</v>
      </c>
      <c r="N21" s="289" t="e">
        <f>#REF!/#REF!*100</f>
        <v>#REF!</v>
      </c>
      <c r="O21" s="289" t="e">
        <f>#REF!/#REF!*100</f>
        <v>#REF!</v>
      </c>
      <c r="P21" s="289" t="e">
        <f>#REF!/#REF!*100</f>
        <v>#REF!</v>
      </c>
      <c r="Q21" s="289" t="e">
        <f>#REF!/#REF!*100</f>
        <v>#REF!</v>
      </c>
    </row>
    <row r="22" spans="1:17" s="102" customFormat="1">
      <c r="A22" s="111" t="s">
        <v>545</v>
      </c>
      <c r="B22" s="286" t="e">
        <f>#REF!/#REF!*100</f>
        <v>#REF!</v>
      </c>
      <c r="C22" s="287" t="e">
        <f>#REF!/#REF!*100</f>
        <v>#REF!</v>
      </c>
      <c r="D22" s="286" t="e">
        <f>#REF!/#REF!*100</f>
        <v>#REF!</v>
      </c>
      <c r="E22" s="287" t="e">
        <f>#REF!/#REF!*100</f>
        <v>#REF!</v>
      </c>
      <c r="F22" s="286" t="e">
        <f>#REF!/#REF!*100</f>
        <v>#REF!</v>
      </c>
      <c r="G22" s="287" t="e">
        <f>#REF!/#REF!*100</f>
        <v>#REF!</v>
      </c>
      <c r="H22" s="287" t="e">
        <f>#REF!/#REF!*100</f>
        <v>#REF!</v>
      </c>
      <c r="I22" s="287" t="e">
        <f>#REF!/#REF!*100</f>
        <v>#REF!</v>
      </c>
      <c r="J22" s="287" t="e">
        <f>#REF!/#REF!*100</f>
        <v>#REF!</v>
      </c>
      <c r="K22" s="287" t="e">
        <f>#REF!/#REF!*100</f>
        <v>#REF!</v>
      </c>
      <c r="L22" s="287" t="e">
        <f>#REF!/#REF!*100</f>
        <v>#REF!</v>
      </c>
      <c r="M22" s="287" t="e">
        <f>#REF!/#REF!*100</f>
        <v>#REF!</v>
      </c>
      <c r="N22" s="287" t="e">
        <f>#REF!/#REF!*100</f>
        <v>#REF!</v>
      </c>
      <c r="O22" s="287" t="e">
        <f>#REF!/#REF!*100</f>
        <v>#REF!</v>
      </c>
      <c r="P22" s="287" t="e">
        <f>#REF!/#REF!*100</f>
        <v>#REF!</v>
      </c>
      <c r="Q22" s="287" t="e">
        <f>#REF!/#REF!*100</f>
        <v>#REF!</v>
      </c>
    </row>
    <row r="23" spans="1:17" s="102" customFormat="1">
      <c r="A23" s="111" t="s">
        <v>546</v>
      </c>
      <c r="B23" s="286" t="e">
        <f>#REF!/#REF!*100</f>
        <v>#REF!</v>
      </c>
      <c r="C23" s="287" t="e">
        <f>#REF!/#REF!*100</f>
        <v>#REF!</v>
      </c>
      <c r="D23" s="286" t="e">
        <f>#REF!/#REF!*100</f>
        <v>#REF!</v>
      </c>
      <c r="E23" s="287" t="e">
        <f>#REF!/#REF!*100</f>
        <v>#REF!</v>
      </c>
      <c r="F23" s="286" t="e">
        <f>#REF!/#REF!*100</f>
        <v>#REF!</v>
      </c>
      <c r="G23" s="287" t="e">
        <f>#REF!/#REF!*100</f>
        <v>#REF!</v>
      </c>
      <c r="H23" s="287" t="e">
        <f>#REF!/#REF!*100</f>
        <v>#REF!</v>
      </c>
      <c r="I23" s="287" t="e">
        <f>#REF!/#REF!*100</f>
        <v>#REF!</v>
      </c>
      <c r="J23" s="287" t="e">
        <f>#REF!/#REF!*100</f>
        <v>#REF!</v>
      </c>
      <c r="K23" s="287" t="e">
        <f>#REF!/#REF!*100</f>
        <v>#REF!</v>
      </c>
      <c r="L23" s="287" t="e">
        <f>#REF!/#REF!*100</f>
        <v>#REF!</v>
      </c>
      <c r="M23" s="287" t="e">
        <f>#REF!/#REF!*100</f>
        <v>#REF!</v>
      </c>
      <c r="N23" s="287" t="e">
        <f>#REF!/#REF!*100</f>
        <v>#REF!</v>
      </c>
      <c r="O23" s="287" t="e">
        <f>#REF!/#REF!*100</f>
        <v>#REF!</v>
      </c>
      <c r="P23" s="287" t="e">
        <f>#REF!/#REF!*100</f>
        <v>#REF!</v>
      </c>
      <c r="Q23" s="287" t="e">
        <f>#REF!/#REF!*100</f>
        <v>#REF!</v>
      </c>
    </row>
    <row r="24" spans="1:17" s="102" customFormat="1">
      <c r="A24" s="111" t="s">
        <v>547</v>
      </c>
      <c r="B24" s="286" t="e">
        <f>#REF!/#REF!*100</f>
        <v>#REF!</v>
      </c>
      <c r="C24" s="287" t="e">
        <f>#REF!/#REF!*100</f>
        <v>#REF!</v>
      </c>
      <c r="D24" s="286" t="e">
        <f>#REF!/#REF!*100</f>
        <v>#REF!</v>
      </c>
      <c r="E24" s="287" t="e">
        <f>#REF!/#REF!*100</f>
        <v>#REF!</v>
      </c>
      <c r="F24" s="286" t="e">
        <f>#REF!/#REF!*100</f>
        <v>#REF!</v>
      </c>
      <c r="G24" s="287" t="e">
        <f>#REF!/#REF!*100</f>
        <v>#REF!</v>
      </c>
      <c r="H24" s="287" t="e">
        <f>#REF!/#REF!*100</f>
        <v>#REF!</v>
      </c>
      <c r="I24" s="287" t="e">
        <f>#REF!/#REF!*100</f>
        <v>#REF!</v>
      </c>
      <c r="J24" s="287" t="e">
        <f>#REF!/#REF!*100</f>
        <v>#REF!</v>
      </c>
      <c r="K24" s="287" t="e">
        <f>#REF!/#REF!*100</f>
        <v>#REF!</v>
      </c>
      <c r="L24" s="287" t="e">
        <f>#REF!/#REF!*100</f>
        <v>#REF!</v>
      </c>
      <c r="M24" s="287" t="e">
        <f>#REF!/#REF!*100</f>
        <v>#REF!</v>
      </c>
      <c r="N24" s="287" t="e">
        <f>#REF!/#REF!*100</f>
        <v>#REF!</v>
      </c>
      <c r="O24" s="287" t="e">
        <f>#REF!/#REF!*100</f>
        <v>#REF!</v>
      </c>
      <c r="P24" s="287" t="e">
        <f>#REF!/#REF!*100</f>
        <v>#REF!</v>
      </c>
      <c r="Q24" s="287" t="e">
        <f>#REF!/#REF!*100</f>
        <v>#REF!</v>
      </c>
    </row>
    <row r="25" spans="1:17" s="102" customFormat="1">
      <c r="A25" s="111" t="s">
        <v>548</v>
      </c>
      <c r="B25" s="286" t="e">
        <f>#REF!/#REF!*100</f>
        <v>#REF!</v>
      </c>
      <c r="C25" s="287" t="e">
        <f>#REF!/#REF!*100</f>
        <v>#REF!</v>
      </c>
      <c r="D25" s="286" t="e">
        <f>#REF!/#REF!*100</f>
        <v>#REF!</v>
      </c>
      <c r="E25" s="287" t="e">
        <f>#REF!/#REF!*100</f>
        <v>#REF!</v>
      </c>
      <c r="F25" s="286" t="e">
        <f>#REF!/#REF!*100</f>
        <v>#REF!</v>
      </c>
      <c r="G25" s="287" t="e">
        <f>#REF!/#REF!*100</f>
        <v>#REF!</v>
      </c>
      <c r="H25" s="287" t="e">
        <f>#REF!/#REF!*100</f>
        <v>#REF!</v>
      </c>
      <c r="I25" s="287" t="e">
        <f>#REF!/#REF!*100</f>
        <v>#REF!</v>
      </c>
      <c r="J25" s="287" t="e">
        <f>#REF!/#REF!*100</f>
        <v>#REF!</v>
      </c>
      <c r="K25" s="287" t="e">
        <f>#REF!/#REF!*100</f>
        <v>#REF!</v>
      </c>
      <c r="L25" s="287" t="e">
        <f>#REF!/#REF!*100</f>
        <v>#REF!</v>
      </c>
      <c r="M25" s="287" t="e">
        <f>#REF!/#REF!*100</f>
        <v>#REF!</v>
      </c>
      <c r="N25" s="287" t="e">
        <f>#REF!/#REF!*100</f>
        <v>#REF!</v>
      </c>
      <c r="O25" s="287" t="e">
        <f>#REF!/#REF!*100</f>
        <v>#REF!</v>
      </c>
      <c r="P25" s="287" t="e">
        <f>#REF!/#REF!*100</f>
        <v>#REF!</v>
      </c>
      <c r="Q25" s="287" t="e">
        <f>#REF!/#REF!*100</f>
        <v>#REF!</v>
      </c>
    </row>
    <row r="26" spans="1:17" s="102" customFormat="1">
      <c r="A26" s="171" t="s">
        <v>549</v>
      </c>
      <c r="B26" s="288" t="e">
        <f>#REF!/#REF!*100</f>
        <v>#REF!</v>
      </c>
      <c r="C26" s="289" t="e">
        <f>#REF!/#REF!*100</f>
        <v>#REF!</v>
      </c>
      <c r="D26" s="288" t="e">
        <f>#REF!/#REF!*100</f>
        <v>#REF!</v>
      </c>
      <c r="E26" s="289" t="e">
        <f>#REF!/#REF!*100</f>
        <v>#REF!</v>
      </c>
      <c r="F26" s="288" t="e">
        <f>#REF!/#REF!*100</f>
        <v>#REF!</v>
      </c>
      <c r="G26" s="289" t="e">
        <f>#REF!/#REF!*100</f>
        <v>#REF!</v>
      </c>
      <c r="H26" s="289" t="e">
        <f>#REF!/#REF!*100</f>
        <v>#REF!</v>
      </c>
      <c r="I26" s="289" t="e">
        <f>#REF!/#REF!*100</f>
        <v>#REF!</v>
      </c>
      <c r="J26" s="289" t="e">
        <f>#REF!/#REF!*100</f>
        <v>#REF!</v>
      </c>
      <c r="K26" s="289" t="e">
        <f>#REF!/#REF!*100</f>
        <v>#REF!</v>
      </c>
      <c r="L26" s="289" t="e">
        <f>#REF!/#REF!*100</f>
        <v>#REF!</v>
      </c>
      <c r="M26" s="289" t="e">
        <f>#REF!/#REF!*100</f>
        <v>#REF!</v>
      </c>
      <c r="N26" s="289" t="e">
        <f>#REF!/#REF!*100</f>
        <v>#REF!</v>
      </c>
      <c r="O26" s="289" t="e">
        <f>#REF!/#REF!*100</f>
        <v>#REF!</v>
      </c>
      <c r="P26" s="289" t="e">
        <f>#REF!/#REF!*100</f>
        <v>#REF!</v>
      </c>
      <c r="Q26" s="289" t="e">
        <f>#REF!/#REF!*100</f>
        <v>#REF!</v>
      </c>
    </row>
    <row r="27" spans="1:17" s="102" customFormat="1">
      <c r="A27" s="111" t="s">
        <v>550</v>
      </c>
      <c r="B27" s="286" t="e">
        <f>#REF!/#REF!*100</f>
        <v>#REF!</v>
      </c>
      <c r="C27" s="287" t="e">
        <f>#REF!/#REF!*100</f>
        <v>#REF!</v>
      </c>
      <c r="D27" s="286" t="e">
        <f>#REF!/#REF!*100</f>
        <v>#REF!</v>
      </c>
      <c r="E27" s="287" t="e">
        <f>#REF!/#REF!*100</f>
        <v>#REF!</v>
      </c>
      <c r="F27" s="286" t="e">
        <f>#REF!/#REF!*100</f>
        <v>#REF!</v>
      </c>
      <c r="G27" s="287" t="e">
        <f>#REF!/#REF!*100</f>
        <v>#REF!</v>
      </c>
      <c r="H27" s="287" t="e">
        <f>#REF!/#REF!*100</f>
        <v>#REF!</v>
      </c>
      <c r="I27" s="287" t="e">
        <f>#REF!/#REF!*100</f>
        <v>#REF!</v>
      </c>
      <c r="J27" s="287" t="e">
        <f>#REF!/#REF!*100</f>
        <v>#REF!</v>
      </c>
      <c r="K27" s="287" t="e">
        <f>#REF!/#REF!*100</f>
        <v>#REF!</v>
      </c>
      <c r="L27" s="287" t="e">
        <f>#REF!/#REF!*100</f>
        <v>#REF!</v>
      </c>
      <c r="M27" s="287" t="e">
        <f>#REF!/#REF!*100</f>
        <v>#REF!</v>
      </c>
      <c r="N27" s="287" t="e">
        <f>#REF!/#REF!*100</f>
        <v>#REF!</v>
      </c>
      <c r="O27" s="287" t="e">
        <f>#REF!/#REF!*100</f>
        <v>#REF!</v>
      </c>
      <c r="P27" s="287" t="e">
        <f>#REF!/#REF!*100</f>
        <v>#REF!</v>
      </c>
      <c r="Q27" s="287" t="e">
        <f>#REF!/#REF!*100</f>
        <v>#REF!</v>
      </c>
    </row>
    <row r="28" spans="1:17" s="102" customFormat="1">
      <c r="A28" s="111" t="s">
        <v>551</v>
      </c>
      <c r="B28" s="286" t="e">
        <f>#REF!/#REF!*100</f>
        <v>#REF!</v>
      </c>
      <c r="C28" s="287" t="e">
        <f>#REF!/#REF!*100</f>
        <v>#REF!</v>
      </c>
      <c r="D28" s="286" t="e">
        <f>#REF!/#REF!*100</f>
        <v>#REF!</v>
      </c>
      <c r="E28" s="287" t="e">
        <f>#REF!/#REF!*100</f>
        <v>#REF!</v>
      </c>
      <c r="F28" s="286" t="e">
        <f>#REF!/#REF!*100</f>
        <v>#REF!</v>
      </c>
      <c r="G28" s="287" t="e">
        <f>#REF!/#REF!*100</f>
        <v>#REF!</v>
      </c>
      <c r="H28" s="287" t="e">
        <f>#REF!/#REF!*100</f>
        <v>#REF!</v>
      </c>
      <c r="I28" s="287" t="e">
        <f>#REF!/#REF!*100</f>
        <v>#REF!</v>
      </c>
      <c r="J28" s="287" t="e">
        <f>#REF!/#REF!*100</f>
        <v>#REF!</v>
      </c>
      <c r="K28" s="287" t="e">
        <f>#REF!/#REF!*100</f>
        <v>#REF!</v>
      </c>
      <c r="L28" s="287" t="e">
        <f>#REF!/#REF!*100</f>
        <v>#REF!</v>
      </c>
      <c r="M28" s="287" t="e">
        <f>#REF!/#REF!*100</f>
        <v>#REF!</v>
      </c>
      <c r="N28" s="287" t="e">
        <f>#REF!/#REF!*100</f>
        <v>#REF!</v>
      </c>
      <c r="O28" s="287" t="e">
        <f>#REF!/#REF!*100</f>
        <v>#REF!</v>
      </c>
      <c r="P28" s="287" t="e">
        <f>#REF!/#REF!*100</f>
        <v>#REF!</v>
      </c>
      <c r="Q28" s="287" t="e">
        <f>#REF!/#REF!*100</f>
        <v>#REF!</v>
      </c>
    </row>
    <row r="29" spans="1:17" s="102" customFormat="1">
      <c r="A29" s="111" t="s">
        <v>552</v>
      </c>
      <c r="B29" s="286" t="e">
        <f>#REF!/#REF!*100</f>
        <v>#REF!</v>
      </c>
      <c r="C29" s="287" t="e">
        <f>#REF!/#REF!*100</f>
        <v>#REF!</v>
      </c>
      <c r="D29" s="286" t="e">
        <f>#REF!/#REF!*100</f>
        <v>#REF!</v>
      </c>
      <c r="E29" s="287" t="e">
        <f>#REF!/#REF!*100</f>
        <v>#REF!</v>
      </c>
      <c r="F29" s="286" t="e">
        <f>#REF!/#REF!*100</f>
        <v>#REF!</v>
      </c>
      <c r="G29" s="287" t="e">
        <f>#REF!/#REF!*100</f>
        <v>#REF!</v>
      </c>
      <c r="H29" s="287" t="e">
        <f>#REF!/#REF!*100</f>
        <v>#REF!</v>
      </c>
      <c r="I29" s="287" t="e">
        <f>#REF!/#REF!*100</f>
        <v>#REF!</v>
      </c>
      <c r="J29" s="287" t="e">
        <f>#REF!/#REF!*100</f>
        <v>#REF!</v>
      </c>
      <c r="K29" s="287" t="e">
        <f>#REF!/#REF!*100</f>
        <v>#REF!</v>
      </c>
      <c r="L29" s="287" t="e">
        <f>#REF!/#REF!*100</f>
        <v>#REF!</v>
      </c>
      <c r="M29" s="287" t="e">
        <f>#REF!/#REF!*100</f>
        <v>#REF!</v>
      </c>
      <c r="N29" s="287" t="e">
        <f>#REF!/#REF!*100</f>
        <v>#REF!</v>
      </c>
      <c r="O29" s="287" t="e">
        <f>#REF!/#REF!*100</f>
        <v>#REF!</v>
      </c>
      <c r="P29" s="287" t="e">
        <f>#REF!/#REF!*100</f>
        <v>#REF!</v>
      </c>
      <c r="Q29" s="287" t="e">
        <f>#REF!/#REF!*100</f>
        <v>#REF!</v>
      </c>
    </row>
    <row r="30" spans="1:17" s="102" customFormat="1">
      <c r="A30" s="111" t="s">
        <v>553</v>
      </c>
      <c r="B30" s="286" t="e">
        <f>#REF!/#REF!*100</f>
        <v>#REF!</v>
      </c>
      <c r="C30" s="287" t="e">
        <f>#REF!/#REF!*100</f>
        <v>#REF!</v>
      </c>
      <c r="D30" s="286" t="e">
        <f>#REF!/#REF!*100</f>
        <v>#REF!</v>
      </c>
      <c r="E30" s="287" t="e">
        <f>#REF!/#REF!*100</f>
        <v>#REF!</v>
      </c>
      <c r="F30" s="286" t="e">
        <f>#REF!/#REF!*100</f>
        <v>#REF!</v>
      </c>
      <c r="G30" s="287" t="e">
        <f>#REF!/#REF!*100</f>
        <v>#REF!</v>
      </c>
      <c r="H30" s="287" t="e">
        <f>#REF!/#REF!*100</f>
        <v>#REF!</v>
      </c>
      <c r="I30" s="287" t="e">
        <f>#REF!/#REF!*100</f>
        <v>#REF!</v>
      </c>
      <c r="J30" s="287" t="e">
        <f>#REF!/#REF!*100</f>
        <v>#REF!</v>
      </c>
      <c r="K30" s="287" t="e">
        <f>#REF!/#REF!*100</f>
        <v>#REF!</v>
      </c>
      <c r="L30" s="287" t="e">
        <f>#REF!/#REF!*100</f>
        <v>#REF!</v>
      </c>
      <c r="M30" s="287" t="e">
        <f>#REF!/#REF!*100</f>
        <v>#REF!</v>
      </c>
      <c r="N30" s="287" t="e">
        <f>#REF!/#REF!*100</f>
        <v>#REF!</v>
      </c>
      <c r="O30" s="287" t="e">
        <f>#REF!/#REF!*100</f>
        <v>#REF!</v>
      </c>
      <c r="P30" s="287" t="e">
        <f>#REF!/#REF!*100</f>
        <v>#REF!</v>
      </c>
      <c r="Q30" s="287" t="e">
        <f>#REF!/#REF!*100</f>
        <v>#REF!</v>
      </c>
    </row>
    <row r="31" spans="1:17" s="102" customFormat="1">
      <c r="A31" s="171" t="s">
        <v>554</v>
      </c>
      <c r="B31" s="288" t="e">
        <f>#REF!/#REF!*100</f>
        <v>#REF!</v>
      </c>
      <c r="C31" s="289" t="e">
        <f>#REF!/#REF!*100</f>
        <v>#REF!</v>
      </c>
      <c r="D31" s="288" t="e">
        <f>#REF!/#REF!*100</f>
        <v>#REF!</v>
      </c>
      <c r="E31" s="289" t="e">
        <f>#REF!/#REF!*100</f>
        <v>#REF!</v>
      </c>
      <c r="F31" s="288" t="e">
        <f>#REF!/#REF!*100</f>
        <v>#REF!</v>
      </c>
      <c r="G31" s="289" t="e">
        <f>#REF!/#REF!*100</f>
        <v>#REF!</v>
      </c>
      <c r="H31" s="289" t="e">
        <f>#REF!/#REF!*100</f>
        <v>#REF!</v>
      </c>
      <c r="I31" s="289" t="e">
        <f>#REF!/#REF!*100</f>
        <v>#REF!</v>
      </c>
      <c r="J31" s="289" t="e">
        <f>#REF!/#REF!*100</f>
        <v>#REF!</v>
      </c>
      <c r="K31" s="289" t="e">
        <f>#REF!/#REF!*100</f>
        <v>#REF!</v>
      </c>
      <c r="L31" s="289" t="e">
        <f>#REF!/#REF!*100</f>
        <v>#REF!</v>
      </c>
      <c r="M31" s="289" t="e">
        <f>#REF!/#REF!*100</f>
        <v>#REF!</v>
      </c>
      <c r="N31" s="289" t="e">
        <f>#REF!/#REF!*100</f>
        <v>#REF!</v>
      </c>
      <c r="O31" s="289" t="e">
        <f>#REF!/#REF!*100</f>
        <v>#REF!</v>
      </c>
      <c r="P31" s="289" t="e">
        <f>#REF!/#REF!*100</f>
        <v>#REF!</v>
      </c>
      <c r="Q31" s="289" t="e">
        <f>#REF!/#REF!*100</f>
        <v>#REF!</v>
      </c>
    </row>
    <row r="32" spans="1:17" s="102" customFormat="1">
      <c r="A32" s="111" t="s">
        <v>555</v>
      </c>
      <c r="B32" s="286" t="e">
        <f>#REF!/#REF!*100</f>
        <v>#REF!</v>
      </c>
      <c r="C32" s="287" t="e">
        <f>#REF!/#REF!*100</f>
        <v>#REF!</v>
      </c>
      <c r="D32" s="286" t="e">
        <f>#REF!/#REF!*100</f>
        <v>#REF!</v>
      </c>
      <c r="E32" s="287" t="e">
        <f>#REF!/#REF!*100</f>
        <v>#REF!</v>
      </c>
      <c r="F32" s="286" t="e">
        <f>#REF!/#REF!*100</f>
        <v>#REF!</v>
      </c>
      <c r="G32" s="287" t="e">
        <f>#REF!/#REF!*100</f>
        <v>#REF!</v>
      </c>
      <c r="H32" s="287" t="e">
        <f>#REF!/#REF!*100</f>
        <v>#REF!</v>
      </c>
      <c r="I32" s="287" t="e">
        <f>#REF!/#REF!*100</f>
        <v>#REF!</v>
      </c>
      <c r="J32" s="287" t="e">
        <f>#REF!/#REF!*100</f>
        <v>#REF!</v>
      </c>
      <c r="K32" s="287" t="e">
        <f>#REF!/#REF!*100</f>
        <v>#REF!</v>
      </c>
      <c r="L32" s="287" t="e">
        <f>#REF!/#REF!*100</f>
        <v>#REF!</v>
      </c>
      <c r="M32" s="287" t="e">
        <f>#REF!/#REF!*100</f>
        <v>#REF!</v>
      </c>
      <c r="N32" s="287" t="e">
        <f>#REF!/#REF!*100</f>
        <v>#REF!</v>
      </c>
      <c r="O32" s="287" t="e">
        <f>#REF!/#REF!*100</f>
        <v>#REF!</v>
      </c>
      <c r="P32" s="287" t="e">
        <f>#REF!/#REF!*100</f>
        <v>#REF!</v>
      </c>
      <c r="Q32" s="287" t="e">
        <f>#REF!/#REF!*100</f>
        <v>#REF!</v>
      </c>
    </row>
    <row r="33" spans="1:17" s="102" customFormat="1">
      <c r="A33" s="111" t="s">
        <v>556</v>
      </c>
      <c r="B33" s="286" t="e">
        <f>#REF!/#REF!*100</f>
        <v>#REF!</v>
      </c>
      <c r="C33" s="287" t="e">
        <f>#REF!/#REF!*100</f>
        <v>#REF!</v>
      </c>
      <c r="D33" s="286" t="e">
        <f>#REF!/#REF!*100</f>
        <v>#REF!</v>
      </c>
      <c r="E33" s="287" t="e">
        <f>#REF!/#REF!*100</f>
        <v>#REF!</v>
      </c>
      <c r="F33" s="286" t="e">
        <f>#REF!/#REF!*100</f>
        <v>#REF!</v>
      </c>
      <c r="G33" s="287" t="e">
        <f>#REF!/#REF!*100</f>
        <v>#REF!</v>
      </c>
      <c r="H33" s="287" t="e">
        <f>#REF!/#REF!*100</f>
        <v>#REF!</v>
      </c>
      <c r="I33" s="287" t="e">
        <f>#REF!/#REF!*100</f>
        <v>#REF!</v>
      </c>
      <c r="J33" s="287" t="e">
        <f>#REF!/#REF!*100</f>
        <v>#REF!</v>
      </c>
      <c r="K33" s="287" t="e">
        <f>#REF!/#REF!*100</f>
        <v>#REF!</v>
      </c>
      <c r="L33" s="287" t="e">
        <f>#REF!/#REF!*100</f>
        <v>#REF!</v>
      </c>
      <c r="M33" s="287" t="e">
        <f>#REF!/#REF!*100</f>
        <v>#REF!</v>
      </c>
      <c r="N33" s="287" t="e">
        <f>#REF!/#REF!*100</f>
        <v>#REF!</v>
      </c>
      <c r="O33" s="287" t="e">
        <f>#REF!/#REF!*100</f>
        <v>#REF!</v>
      </c>
      <c r="P33" s="287" t="e">
        <f>#REF!/#REF!*100</f>
        <v>#REF!</v>
      </c>
      <c r="Q33" s="287" t="e">
        <f>#REF!/#REF!*100</f>
        <v>#REF!</v>
      </c>
    </row>
    <row r="34" spans="1:17" s="102" customFormat="1">
      <c r="A34" s="111" t="s">
        <v>557</v>
      </c>
      <c r="B34" s="286" t="e">
        <f>#REF!/#REF!*100</f>
        <v>#REF!</v>
      </c>
      <c r="C34" s="287" t="e">
        <f>#REF!/#REF!*100</f>
        <v>#REF!</v>
      </c>
      <c r="D34" s="286" t="e">
        <f>#REF!/#REF!*100</f>
        <v>#REF!</v>
      </c>
      <c r="E34" s="287" t="e">
        <f>#REF!/#REF!*100</f>
        <v>#REF!</v>
      </c>
      <c r="F34" s="286" t="e">
        <f>#REF!/#REF!*100</f>
        <v>#REF!</v>
      </c>
      <c r="G34" s="287" t="e">
        <f>#REF!/#REF!*100</f>
        <v>#REF!</v>
      </c>
      <c r="H34" s="287" t="e">
        <f>#REF!/#REF!*100</f>
        <v>#REF!</v>
      </c>
      <c r="I34" s="287" t="e">
        <f>#REF!/#REF!*100</f>
        <v>#REF!</v>
      </c>
      <c r="J34" s="287" t="e">
        <f>#REF!/#REF!*100</f>
        <v>#REF!</v>
      </c>
      <c r="K34" s="287" t="e">
        <f>#REF!/#REF!*100</f>
        <v>#REF!</v>
      </c>
      <c r="L34" s="287" t="e">
        <f>#REF!/#REF!*100</f>
        <v>#REF!</v>
      </c>
      <c r="M34" s="287" t="e">
        <f>#REF!/#REF!*100</f>
        <v>#REF!</v>
      </c>
      <c r="N34" s="287" t="e">
        <f>#REF!/#REF!*100</f>
        <v>#REF!</v>
      </c>
      <c r="O34" s="287" t="e">
        <f>#REF!/#REF!*100</f>
        <v>#REF!</v>
      </c>
      <c r="P34" s="287" t="e">
        <f>#REF!/#REF!*100</f>
        <v>#REF!</v>
      </c>
      <c r="Q34" s="287" t="e">
        <f>#REF!/#REF!*100</f>
        <v>#REF!</v>
      </c>
    </row>
    <row r="35" spans="1:17" s="102" customFormat="1">
      <c r="A35" s="111" t="s">
        <v>558</v>
      </c>
      <c r="B35" s="286" t="e">
        <f>#REF!/#REF!*100</f>
        <v>#REF!</v>
      </c>
      <c r="C35" s="287" t="e">
        <f>#REF!/#REF!*100</f>
        <v>#REF!</v>
      </c>
      <c r="D35" s="286" t="e">
        <f>#REF!/#REF!*100</f>
        <v>#REF!</v>
      </c>
      <c r="E35" s="287" t="e">
        <f>#REF!/#REF!*100</f>
        <v>#REF!</v>
      </c>
      <c r="F35" s="286" t="e">
        <f>#REF!/#REF!*100</f>
        <v>#REF!</v>
      </c>
      <c r="G35" s="287" t="e">
        <f>#REF!/#REF!*100</f>
        <v>#REF!</v>
      </c>
      <c r="H35" s="287" t="e">
        <f>#REF!/#REF!*100</f>
        <v>#REF!</v>
      </c>
      <c r="I35" s="287" t="e">
        <f>#REF!/#REF!*100</f>
        <v>#REF!</v>
      </c>
      <c r="J35" s="287" t="e">
        <f>#REF!/#REF!*100</f>
        <v>#REF!</v>
      </c>
      <c r="K35" s="287" t="e">
        <f>#REF!/#REF!*100</f>
        <v>#REF!</v>
      </c>
      <c r="L35" s="287" t="e">
        <f>#REF!/#REF!*100</f>
        <v>#REF!</v>
      </c>
      <c r="M35" s="287" t="e">
        <f>#REF!/#REF!*100</f>
        <v>#REF!</v>
      </c>
      <c r="N35" s="287" t="e">
        <f>#REF!/#REF!*100</f>
        <v>#REF!</v>
      </c>
      <c r="O35" s="287" t="e">
        <f>#REF!/#REF!*100</f>
        <v>#REF!</v>
      </c>
      <c r="P35" s="287" t="e">
        <f>#REF!/#REF!*100</f>
        <v>#REF!</v>
      </c>
      <c r="Q35" s="287" t="e">
        <f>#REF!/#REF!*100</f>
        <v>#REF!</v>
      </c>
    </row>
    <row r="36" spans="1:17" s="102" customFormat="1">
      <c r="A36" s="171" t="s">
        <v>559</v>
      </c>
      <c r="B36" s="288" t="e">
        <f>#REF!/#REF!*100</f>
        <v>#REF!</v>
      </c>
      <c r="C36" s="289" t="e">
        <f>#REF!/#REF!*100</f>
        <v>#REF!</v>
      </c>
      <c r="D36" s="288" t="e">
        <f>#REF!/#REF!*100</f>
        <v>#REF!</v>
      </c>
      <c r="E36" s="289" t="e">
        <f>#REF!/#REF!*100</f>
        <v>#REF!</v>
      </c>
      <c r="F36" s="288" t="e">
        <f>#REF!/#REF!*100</f>
        <v>#REF!</v>
      </c>
      <c r="G36" s="289" t="e">
        <f>#REF!/#REF!*100</f>
        <v>#REF!</v>
      </c>
      <c r="H36" s="289" t="e">
        <f>#REF!/#REF!*100</f>
        <v>#REF!</v>
      </c>
      <c r="I36" s="289" t="e">
        <f>#REF!/#REF!*100</f>
        <v>#REF!</v>
      </c>
      <c r="J36" s="289" t="e">
        <f>#REF!/#REF!*100</f>
        <v>#REF!</v>
      </c>
      <c r="K36" s="289" t="e">
        <f>#REF!/#REF!*100</f>
        <v>#REF!</v>
      </c>
      <c r="L36" s="289" t="e">
        <f>#REF!/#REF!*100</f>
        <v>#REF!</v>
      </c>
      <c r="M36" s="289" t="e">
        <f>#REF!/#REF!*100</f>
        <v>#REF!</v>
      </c>
      <c r="N36" s="289" t="e">
        <f>#REF!/#REF!*100</f>
        <v>#REF!</v>
      </c>
      <c r="O36" s="289" t="e">
        <f>#REF!/#REF!*100</f>
        <v>#REF!</v>
      </c>
      <c r="P36" s="289" t="e">
        <f>#REF!/#REF!*100</f>
        <v>#REF!</v>
      </c>
      <c r="Q36" s="289" t="e">
        <f>#REF!/#REF!*100</f>
        <v>#REF!</v>
      </c>
    </row>
    <row r="37" spans="1:17" s="102" customFormat="1">
      <c r="A37" s="111" t="s">
        <v>560</v>
      </c>
      <c r="B37" s="286" t="e">
        <f>#REF!/#REF!*100</f>
        <v>#REF!</v>
      </c>
      <c r="C37" s="287" t="e">
        <f>#REF!/#REF!*100</f>
        <v>#REF!</v>
      </c>
      <c r="D37" s="286" t="e">
        <f>#REF!/#REF!*100</f>
        <v>#REF!</v>
      </c>
      <c r="E37" s="287" t="e">
        <f>#REF!/#REF!*100</f>
        <v>#REF!</v>
      </c>
      <c r="F37" s="286" t="e">
        <f>#REF!/#REF!*100</f>
        <v>#REF!</v>
      </c>
      <c r="G37" s="287" t="e">
        <f>#REF!/#REF!*100</f>
        <v>#REF!</v>
      </c>
      <c r="H37" s="287" t="e">
        <f>#REF!/#REF!*100</f>
        <v>#REF!</v>
      </c>
      <c r="I37" s="287" t="e">
        <f>#REF!/#REF!*100</f>
        <v>#REF!</v>
      </c>
      <c r="J37" s="287" t="e">
        <f>#REF!/#REF!*100</f>
        <v>#REF!</v>
      </c>
      <c r="K37" s="287" t="e">
        <f>#REF!/#REF!*100</f>
        <v>#REF!</v>
      </c>
      <c r="L37" s="287" t="e">
        <f>#REF!/#REF!*100</f>
        <v>#REF!</v>
      </c>
      <c r="M37" s="287" t="e">
        <f>#REF!/#REF!*100</f>
        <v>#REF!</v>
      </c>
      <c r="N37" s="287" t="e">
        <f>#REF!/#REF!*100</f>
        <v>#REF!</v>
      </c>
      <c r="O37" s="287" t="e">
        <f>#REF!/#REF!*100</f>
        <v>#REF!</v>
      </c>
      <c r="P37" s="287" t="e">
        <f>#REF!/#REF!*100</f>
        <v>#REF!</v>
      </c>
      <c r="Q37" s="287" t="e">
        <f>#REF!/#REF!*100</f>
        <v>#REF!</v>
      </c>
    </row>
    <row r="38" spans="1:17" s="102" customFormat="1">
      <c r="A38" s="111" t="s">
        <v>561</v>
      </c>
      <c r="B38" s="286" t="e">
        <f>#REF!/#REF!*100</f>
        <v>#REF!</v>
      </c>
      <c r="C38" s="287" t="e">
        <f>#REF!/#REF!*100</f>
        <v>#REF!</v>
      </c>
      <c r="D38" s="286" t="e">
        <f>#REF!/#REF!*100</f>
        <v>#REF!</v>
      </c>
      <c r="E38" s="287" t="e">
        <f>#REF!/#REF!*100</f>
        <v>#REF!</v>
      </c>
      <c r="F38" s="286" t="e">
        <f>#REF!/#REF!*100</f>
        <v>#REF!</v>
      </c>
      <c r="G38" s="287" t="e">
        <f>#REF!/#REF!*100</f>
        <v>#REF!</v>
      </c>
      <c r="H38" s="287" t="e">
        <f>#REF!/#REF!*100</f>
        <v>#REF!</v>
      </c>
      <c r="I38" s="287" t="e">
        <f>#REF!/#REF!*100</f>
        <v>#REF!</v>
      </c>
      <c r="J38" s="287" t="e">
        <f>#REF!/#REF!*100</f>
        <v>#REF!</v>
      </c>
      <c r="K38" s="287" t="e">
        <f>#REF!/#REF!*100</f>
        <v>#REF!</v>
      </c>
      <c r="L38" s="287" t="e">
        <f>#REF!/#REF!*100</f>
        <v>#REF!</v>
      </c>
      <c r="M38" s="287" t="e">
        <f>#REF!/#REF!*100</f>
        <v>#REF!</v>
      </c>
      <c r="N38" s="287" t="e">
        <f>#REF!/#REF!*100</f>
        <v>#REF!</v>
      </c>
      <c r="O38" s="287" t="e">
        <f>#REF!/#REF!*100</f>
        <v>#REF!</v>
      </c>
      <c r="P38" s="287" t="e">
        <f>#REF!/#REF!*100</f>
        <v>#REF!</v>
      </c>
      <c r="Q38" s="287" t="e">
        <f>#REF!/#REF!*100</f>
        <v>#REF!</v>
      </c>
    </row>
    <row r="39" spans="1:17" s="102" customFormat="1">
      <c r="A39" s="111" t="s">
        <v>562</v>
      </c>
      <c r="B39" s="286" t="e">
        <f>#REF!/#REF!*100</f>
        <v>#REF!</v>
      </c>
      <c r="C39" s="287" t="e">
        <f>#REF!/#REF!*100</f>
        <v>#REF!</v>
      </c>
      <c r="D39" s="286" t="e">
        <f>#REF!/#REF!*100</f>
        <v>#REF!</v>
      </c>
      <c r="E39" s="287" t="e">
        <f>#REF!/#REF!*100</f>
        <v>#REF!</v>
      </c>
      <c r="F39" s="286" t="e">
        <f>#REF!/#REF!*100</f>
        <v>#REF!</v>
      </c>
      <c r="G39" s="287" t="e">
        <f>#REF!/#REF!*100</f>
        <v>#REF!</v>
      </c>
      <c r="H39" s="287" t="e">
        <f>#REF!/#REF!*100</f>
        <v>#REF!</v>
      </c>
      <c r="I39" s="287" t="e">
        <f>#REF!/#REF!*100</f>
        <v>#REF!</v>
      </c>
      <c r="J39" s="287" t="e">
        <f>#REF!/#REF!*100</f>
        <v>#REF!</v>
      </c>
      <c r="K39" s="287" t="e">
        <f>#REF!/#REF!*100</f>
        <v>#REF!</v>
      </c>
      <c r="L39" s="287" t="e">
        <f>#REF!/#REF!*100</f>
        <v>#REF!</v>
      </c>
      <c r="M39" s="287" t="e">
        <f>#REF!/#REF!*100</f>
        <v>#REF!</v>
      </c>
      <c r="N39" s="287" t="e">
        <f>#REF!/#REF!*100</f>
        <v>#REF!</v>
      </c>
      <c r="O39" s="287" t="e">
        <f>#REF!/#REF!*100</f>
        <v>#REF!</v>
      </c>
      <c r="P39" s="287" t="e">
        <f>#REF!/#REF!*100</f>
        <v>#REF!</v>
      </c>
      <c r="Q39" s="287" t="e">
        <f>#REF!/#REF!*100</f>
        <v>#REF!</v>
      </c>
    </row>
    <row r="40" spans="1:17" s="102" customFormat="1">
      <c r="A40" s="111" t="s">
        <v>563</v>
      </c>
      <c r="B40" s="286" t="e">
        <f>#REF!/#REF!*100</f>
        <v>#REF!</v>
      </c>
      <c r="C40" s="287" t="e">
        <f>#REF!/#REF!*100</f>
        <v>#REF!</v>
      </c>
      <c r="D40" s="286" t="e">
        <f>#REF!/#REF!*100</f>
        <v>#REF!</v>
      </c>
      <c r="E40" s="287" t="e">
        <f>#REF!/#REF!*100</f>
        <v>#REF!</v>
      </c>
      <c r="F40" s="286" t="e">
        <f>#REF!/#REF!*100</f>
        <v>#REF!</v>
      </c>
      <c r="G40" s="287" t="e">
        <f>#REF!/#REF!*100</f>
        <v>#REF!</v>
      </c>
      <c r="H40" s="287" t="e">
        <f>#REF!/#REF!*100</f>
        <v>#REF!</v>
      </c>
      <c r="I40" s="287" t="e">
        <f>#REF!/#REF!*100</f>
        <v>#REF!</v>
      </c>
      <c r="J40" s="287" t="e">
        <f>#REF!/#REF!*100</f>
        <v>#REF!</v>
      </c>
      <c r="K40" s="287" t="e">
        <f>#REF!/#REF!*100</f>
        <v>#REF!</v>
      </c>
      <c r="L40" s="287" t="e">
        <f>#REF!/#REF!*100</f>
        <v>#REF!</v>
      </c>
      <c r="M40" s="287" t="e">
        <f>#REF!/#REF!*100</f>
        <v>#REF!</v>
      </c>
      <c r="N40" s="287" t="e">
        <f>#REF!/#REF!*100</f>
        <v>#REF!</v>
      </c>
      <c r="O40" s="287" t="e">
        <f>#REF!/#REF!*100</f>
        <v>#REF!</v>
      </c>
      <c r="P40" s="287" t="e">
        <f>#REF!/#REF!*100</f>
        <v>#REF!</v>
      </c>
      <c r="Q40" s="287" t="e">
        <f>#REF!/#REF!*100</f>
        <v>#REF!</v>
      </c>
    </row>
    <row r="41" spans="1:17" s="102" customFormat="1">
      <c r="A41" s="171" t="s">
        <v>564</v>
      </c>
      <c r="B41" s="288" t="e">
        <f>#REF!/#REF!*100</f>
        <v>#REF!</v>
      </c>
      <c r="C41" s="289" t="e">
        <f>#REF!/#REF!*100</f>
        <v>#REF!</v>
      </c>
      <c r="D41" s="288" t="e">
        <f>#REF!/#REF!*100</f>
        <v>#REF!</v>
      </c>
      <c r="E41" s="289" t="e">
        <f>#REF!/#REF!*100</f>
        <v>#REF!</v>
      </c>
      <c r="F41" s="288" t="e">
        <f>#REF!/#REF!*100</f>
        <v>#REF!</v>
      </c>
      <c r="G41" s="289" t="e">
        <f>#REF!/#REF!*100</f>
        <v>#REF!</v>
      </c>
      <c r="H41" s="289" t="e">
        <f>#REF!/#REF!*100</f>
        <v>#REF!</v>
      </c>
      <c r="I41" s="289" t="e">
        <f>#REF!/#REF!*100</f>
        <v>#REF!</v>
      </c>
      <c r="J41" s="289" t="e">
        <f>#REF!/#REF!*100</f>
        <v>#REF!</v>
      </c>
      <c r="K41" s="289" t="e">
        <f>#REF!/#REF!*100</f>
        <v>#REF!</v>
      </c>
      <c r="L41" s="289" t="e">
        <f>#REF!/#REF!*100</f>
        <v>#REF!</v>
      </c>
      <c r="M41" s="289" t="e">
        <f>#REF!/#REF!*100</f>
        <v>#REF!</v>
      </c>
      <c r="N41" s="289" t="e">
        <f>#REF!/#REF!*100</f>
        <v>#REF!</v>
      </c>
      <c r="O41" s="289" t="e">
        <f>#REF!/#REF!*100</f>
        <v>#REF!</v>
      </c>
      <c r="P41" s="289" t="e">
        <f>#REF!/#REF!*100</f>
        <v>#REF!</v>
      </c>
      <c r="Q41" s="289" t="e">
        <f>#REF!/#REF!*100</f>
        <v>#REF!</v>
      </c>
    </row>
    <row r="42" spans="1:17" s="102" customFormat="1">
      <c r="A42" s="111" t="s">
        <v>565</v>
      </c>
      <c r="B42" s="286" t="e">
        <f>#REF!/#REF!*100</f>
        <v>#REF!</v>
      </c>
      <c r="C42" s="287" t="e">
        <f>#REF!/#REF!*100</f>
        <v>#REF!</v>
      </c>
      <c r="D42" s="286" t="e">
        <f>#REF!/#REF!*100</f>
        <v>#REF!</v>
      </c>
      <c r="E42" s="287" t="e">
        <f>#REF!/#REF!*100</f>
        <v>#REF!</v>
      </c>
      <c r="F42" s="286" t="e">
        <f>#REF!/#REF!*100</f>
        <v>#REF!</v>
      </c>
      <c r="G42" s="287" t="e">
        <f>#REF!/#REF!*100</f>
        <v>#REF!</v>
      </c>
      <c r="H42" s="287" t="e">
        <f>#REF!/#REF!*100</f>
        <v>#REF!</v>
      </c>
      <c r="I42" s="287" t="e">
        <f>#REF!/#REF!*100</f>
        <v>#REF!</v>
      </c>
      <c r="J42" s="287" t="e">
        <f>#REF!/#REF!*100</f>
        <v>#REF!</v>
      </c>
      <c r="K42" s="287" t="e">
        <f>#REF!/#REF!*100</f>
        <v>#REF!</v>
      </c>
      <c r="L42" s="287" t="e">
        <f>#REF!/#REF!*100</f>
        <v>#REF!</v>
      </c>
      <c r="M42" s="287" t="e">
        <f>#REF!/#REF!*100</f>
        <v>#REF!</v>
      </c>
      <c r="N42" s="287" t="e">
        <f>#REF!/#REF!*100</f>
        <v>#REF!</v>
      </c>
      <c r="O42" s="287" t="e">
        <f>#REF!/#REF!*100</f>
        <v>#REF!</v>
      </c>
      <c r="P42" s="287" t="e">
        <f>#REF!/#REF!*100</f>
        <v>#REF!</v>
      </c>
      <c r="Q42" s="287" t="e">
        <f>#REF!/#REF!*100</f>
        <v>#REF!</v>
      </c>
    </row>
    <row r="43" spans="1:17" s="102" customFormat="1">
      <c r="A43" s="111" t="s">
        <v>566</v>
      </c>
      <c r="B43" s="286" t="e">
        <f>#REF!/#REF!*100</f>
        <v>#REF!</v>
      </c>
      <c r="C43" s="287" t="e">
        <f>#REF!/#REF!*100</f>
        <v>#REF!</v>
      </c>
      <c r="D43" s="286" t="e">
        <f>#REF!/#REF!*100</f>
        <v>#REF!</v>
      </c>
      <c r="E43" s="287" t="e">
        <f>#REF!/#REF!*100</f>
        <v>#REF!</v>
      </c>
      <c r="F43" s="286" t="e">
        <f>#REF!/#REF!*100</f>
        <v>#REF!</v>
      </c>
      <c r="G43" s="287" t="e">
        <f>#REF!/#REF!*100</f>
        <v>#REF!</v>
      </c>
      <c r="H43" s="287" t="e">
        <f>#REF!/#REF!*100</f>
        <v>#REF!</v>
      </c>
      <c r="I43" s="287" t="e">
        <f>#REF!/#REF!*100</f>
        <v>#REF!</v>
      </c>
      <c r="J43" s="287" t="e">
        <f>#REF!/#REF!*100</f>
        <v>#REF!</v>
      </c>
      <c r="K43" s="287" t="e">
        <f>#REF!/#REF!*100</f>
        <v>#REF!</v>
      </c>
      <c r="L43" s="287" t="e">
        <f>#REF!/#REF!*100</f>
        <v>#REF!</v>
      </c>
      <c r="M43" s="287" t="e">
        <f>#REF!/#REF!*100</f>
        <v>#REF!</v>
      </c>
      <c r="N43" s="287" t="e">
        <f>#REF!/#REF!*100</f>
        <v>#REF!</v>
      </c>
      <c r="O43" s="287" t="e">
        <f>#REF!/#REF!*100</f>
        <v>#REF!</v>
      </c>
      <c r="P43" s="287" t="e">
        <f>#REF!/#REF!*100</f>
        <v>#REF!</v>
      </c>
      <c r="Q43" s="287" t="e">
        <f>#REF!/#REF!*100</f>
        <v>#REF!</v>
      </c>
    </row>
    <row r="44" spans="1:17" s="102" customFormat="1">
      <c r="A44" s="111" t="s">
        <v>567</v>
      </c>
      <c r="B44" s="286" t="e">
        <f>#REF!/#REF!*100</f>
        <v>#REF!</v>
      </c>
      <c r="C44" s="287" t="e">
        <f>#REF!/#REF!*100</f>
        <v>#REF!</v>
      </c>
      <c r="D44" s="286" t="e">
        <f>#REF!/#REF!*100</f>
        <v>#REF!</v>
      </c>
      <c r="E44" s="287" t="e">
        <f>#REF!/#REF!*100</f>
        <v>#REF!</v>
      </c>
      <c r="F44" s="286" t="e">
        <f>#REF!/#REF!*100</f>
        <v>#REF!</v>
      </c>
      <c r="G44" s="287" t="e">
        <f>#REF!/#REF!*100</f>
        <v>#REF!</v>
      </c>
      <c r="H44" s="287" t="e">
        <f>#REF!/#REF!*100</f>
        <v>#REF!</v>
      </c>
      <c r="I44" s="287" t="e">
        <f>#REF!/#REF!*100</f>
        <v>#REF!</v>
      </c>
      <c r="J44" s="287" t="e">
        <f>#REF!/#REF!*100</f>
        <v>#REF!</v>
      </c>
      <c r="K44" s="287" t="e">
        <f>#REF!/#REF!*100</f>
        <v>#REF!</v>
      </c>
      <c r="L44" s="287" t="e">
        <f>#REF!/#REF!*100</f>
        <v>#REF!</v>
      </c>
      <c r="M44" s="287" t="e">
        <f>#REF!/#REF!*100</f>
        <v>#REF!</v>
      </c>
      <c r="N44" s="287" t="e">
        <f>#REF!/#REF!*100</f>
        <v>#REF!</v>
      </c>
      <c r="O44" s="287" t="e">
        <f>#REF!/#REF!*100</f>
        <v>#REF!</v>
      </c>
      <c r="P44" s="287" t="e">
        <f>#REF!/#REF!*100</f>
        <v>#REF!</v>
      </c>
      <c r="Q44" s="287" t="e">
        <f>#REF!/#REF!*100</f>
        <v>#REF!</v>
      </c>
    </row>
    <row r="45" spans="1:17" s="102" customFormat="1">
      <c r="A45" s="111" t="s">
        <v>568</v>
      </c>
      <c r="B45" s="286" t="e">
        <f>#REF!/#REF!*100</f>
        <v>#REF!</v>
      </c>
      <c r="C45" s="287" t="e">
        <f>#REF!/#REF!*100</f>
        <v>#REF!</v>
      </c>
      <c r="D45" s="286" t="e">
        <f>#REF!/#REF!*100</f>
        <v>#REF!</v>
      </c>
      <c r="E45" s="287" t="e">
        <f>#REF!/#REF!*100</f>
        <v>#REF!</v>
      </c>
      <c r="F45" s="286" t="e">
        <f>#REF!/#REF!*100</f>
        <v>#REF!</v>
      </c>
      <c r="G45" s="287" t="e">
        <f>#REF!/#REF!*100</f>
        <v>#REF!</v>
      </c>
      <c r="H45" s="287" t="e">
        <f>#REF!/#REF!*100</f>
        <v>#REF!</v>
      </c>
      <c r="I45" s="287" t="e">
        <f>#REF!/#REF!*100</f>
        <v>#REF!</v>
      </c>
      <c r="J45" s="287" t="e">
        <f>#REF!/#REF!*100</f>
        <v>#REF!</v>
      </c>
      <c r="K45" s="287" t="e">
        <f>#REF!/#REF!*100</f>
        <v>#REF!</v>
      </c>
      <c r="L45" s="287" t="e">
        <f>#REF!/#REF!*100</f>
        <v>#REF!</v>
      </c>
      <c r="M45" s="287" t="e">
        <f>#REF!/#REF!*100</f>
        <v>#REF!</v>
      </c>
      <c r="N45" s="287" t="e">
        <f>#REF!/#REF!*100</f>
        <v>#REF!</v>
      </c>
      <c r="O45" s="287" t="e">
        <f>#REF!/#REF!*100</f>
        <v>#REF!</v>
      </c>
      <c r="P45" s="287" t="e">
        <f>#REF!/#REF!*100</f>
        <v>#REF!</v>
      </c>
      <c r="Q45" s="287" t="e">
        <f>#REF!/#REF!*100</f>
        <v>#REF!</v>
      </c>
    </row>
    <row r="46" spans="1:17" s="102" customFormat="1">
      <c r="A46" s="171" t="s">
        <v>569</v>
      </c>
      <c r="B46" s="288" t="e">
        <f>#REF!/#REF!*100</f>
        <v>#REF!</v>
      </c>
      <c r="C46" s="289" t="e">
        <f>#REF!/#REF!*100</f>
        <v>#REF!</v>
      </c>
      <c r="D46" s="288" t="e">
        <f>#REF!/#REF!*100</f>
        <v>#REF!</v>
      </c>
      <c r="E46" s="289" t="e">
        <f>#REF!/#REF!*100</f>
        <v>#REF!</v>
      </c>
      <c r="F46" s="288" t="e">
        <f>#REF!/#REF!*100</f>
        <v>#REF!</v>
      </c>
      <c r="G46" s="289" t="e">
        <f>#REF!/#REF!*100</f>
        <v>#REF!</v>
      </c>
      <c r="H46" s="289" t="e">
        <f>#REF!/#REF!*100</f>
        <v>#REF!</v>
      </c>
      <c r="I46" s="289" t="e">
        <f>#REF!/#REF!*100</f>
        <v>#REF!</v>
      </c>
      <c r="J46" s="289" t="e">
        <f>#REF!/#REF!*100</f>
        <v>#REF!</v>
      </c>
      <c r="K46" s="289" t="e">
        <f>#REF!/#REF!*100</f>
        <v>#REF!</v>
      </c>
      <c r="L46" s="289" t="e">
        <f>#REF!/#REF!*100</f>
        <v>#REF!</v>
      </c>
      <c r="M46" s="289" t="e">
        <f>#REF!/#REF!*100</f>
        <v>#REF!</v>
      </c>
      <c r="N46" s="289" t="e">
        <f>#REF!/#REF!*100</f>
        <v>#REF!</v>
      </c>
      <c r="O46" s="289" t="e">
        <f>#REF!/#REF!*100</f>
        <v>#REF!</v>
      </c>
      <c r="P46" s="289" t="e">
        <f>#REF!/#REF!*100</f>
        <v>#REF!</v>
      </c>
      <c r="Q46" s="289" t="e">
        <f>#REF!/#REF!*100</f>
        <v>#REF!</v>
      </c>
    </row>
    <row r="47" spans="1:17" s="102" customFormat="1">
      <c r="A47" s="111" t="s">
        <v>570</v>
      </c>
      <c r="B47" s="286" t="e">
        <f>#REF!/#REF!*100</f>
        <v>#REF!</v>
      </c>
      <c r="C47" s="287" t="e">
        <f>#REF!/#REF!*100</f>
        <v>#REF!</v>
      </c>
      <c r="D47" s="286" t="e">
        <f>#REF!/#REF!*100</f>
        <v>#REF!</v>
      </c>
      <c r="E47" s="287" t="e">
        <f>#REF!/#REF!*100</f>
        <v>#REF!</v>
      </c>
      <c r="F47" s="286" t="e">
        <f>#REF!/#REF!*100</f>
        <v>#REF!</v>
      </c>
      <c r="G47" s="287" t="e">
        <f>#REF!/#REF!*100</f>
        <v>#REF!</v>
      </c>
      <c r="H47" s="287" t="e">
        <f>#REF!/#REF!*100</f>
        <v>#REF!</v>
      </c>
      <c r="I47" s="287" t="e">
        <f>#REF!/#REF!*100</f>
        <v>#REF!</v>
      </c>
      <c r="J47" s="287" t="e">
        <f>#REF!/#REF!*100</f>
        <v>#REF!</v>
      </c>
      <c r="K47" s="287" t="e">
        <f>#REF!/#REF!*100</f>
        <v>#REF!</v>
      </c>
      <c r="L47" s="287" t="e">
        <f>#REF!/#REF!*100</f>
        <v>#REF!</v>
      </c>
      <c r="M47" s="287" t="e">
        <f>#REF!/#REF!*100</f>
        <v>#REF!</v>
      </c>
      <c r="N47" s="287" t="e">
        <f>#REF!/#REF!*100</f>
        <v>#REF!</v>
      </c>
      <c r="O47" s="287" t="e">
        <f>#REF!/#REF!*100</f>
        <v>#REF!</v>
      </c>
      <c r="P47" s="287" t="e">
        <f>#REF!/#REF!*100</f>
        <v>#REF!</v>
      </c>
      <c r="Q47" s="287" t="e">
        <f>#REF!/#REF!*100</f>
        <v>#REF!</v>
      </c>
    </row>
    <row r="48" spans="1:17" s="102" customFormat="1">
      <c r="A48" s="111" t="s">
        <v>571</v>
      </c>
      <c r="B48" s="286" t="e">
        <f>#REF!/#REF!*100</f>
        <v>#REF!</v>
      </c>
      <c r="C48" s="287" t="e">
        <f>#REF!/#REF!*100</f>
        <v>#REF!</v>
      </c>
      <c r="D48" s="286" t="e">
        <f>#REF!/#REF!*100</f>
        <v>#REF!</v>
      </c>
      <c r="E48" s="287" t="e">
        <f>#REF!/#REF!*100</f>
        <v>#REF!</v>
      </c>
      <c r="F48" s="286" t="e">
        <f>#REF!/#REF!*100</f>
        <v>#REF!</v>
      </c>
      <c r="G48" s="287" t="e">
        <f>#REF!/#REF!*100</f>
        <v>#REF!</v>
      </c>
      <c r="H48" s="287" t="e">
        <f>#REF!/#REF!*100</f>
        <v>#REF!</v>
      </c>
      <c r="I48" s="287" t="e">
        <f>#REF!/#REF!*100</f>
        <v>#REF!</v>
      </c>
      <c r="J48" s="287" t="e">
        <f>#REF!/#REF!*100</f>
        <v>#REF!</v>
      </c>
      <c r="K48" s="287" t="e">
        <f>#REF!/#REF!*100</f>
        <v>#REF!</v>
      </c>
      <c r="L48" s="287" t="e">
        <f>#REF!/#REF!*100</f>
        <v>#REF!</v>
      </c>
      <c r="M48" s="287" t="e">
        <f>#REF!/#REF!*100</f>
        <v>#REF!</v>
      </c>
      <c r="N48" s="287" t="e">
        <f>#REF!/#REF!*100</f>
        <v>#REF!</v>
      </c>
      <c r="O48" s="287" t="e">
        <f>#REF!/#REF!*100</f>
        <v>#REF!</v>
      </c>
      <c r="P48" s="287" t="e">
        <f>#REF!/#REF!*100</f>
        <v>#REF!</v>
      </c>
      <c r="Q48" s="287" t="e">
        <f>#REF!/#REF!*100</f>
        <v>#REF!</v>
      </c>
    </row>
    <row r="49" spans="1:17" s="102" customFormat="1">
      <c r="A49" s="111" t="s">
        <v>572</v>
      </c>
      <c r="B49" s="286" t="e">
        <f>#REF!/#REF!*100</f>
        <v>#REF!</v>
      </c>
      <c r="C49" s="287" t="e">
        <f>#REF!/#REF!*100</f>
        <v>#REF!</v>
      </c>
      <c r="D49" s="286" t="e">
        <f>#REF!/#REF!*100</f>
        <v>#REF!</v>
      </c>
      <c r="E49" s="287" t="e">
        <f>#REF!/#REF!*100</f>
        <v>#REF!</v>
      </c>
      <c r="F49" s="286" t="e">
        <f>#REF!/#REF!*100</f>
        <v>#REF!</v>
      </c>
      <c r="G49" s="287" t="e">
        <f>#REF!/#REF!*100</f>
        <v>#REF!</v>
      </c>
      <c r="H49" s="287" t="e">
        <f>#REF!/#REF!*100</f>
        <v>#REF!</v>
      </c>
      <c r="I49" s="287" t="e">
        <f>#REF!/#REF!*100</f>
        <v>#REF!</v>
      </c>
      <c r="J49" s="287" t="e">
        <f>#REF!/#REF!*100</f>
        <v>#REF!</v>
      </c>
      <c r="K49" s="287" t="e">
        <f>#REF!/#REF!*100</f>
        <v>#REF!</v>
      </c>
      <c r="L49" s="287" t="e">
        <f>#REF!/#REF!*100</f>
        <v>#REF!</v>
      </c>
      <c r="M49" s="287" t="e">
        <f>#REF!/#REF!*100</f>
        <v>#REF!</v>
      </c>
      <c r="N49" s="287" t="e">
        <f>#REF!/#REF!*100</f>
        <v>#REF!</v>
      </c>
      <c r="O49" s="287" t="e">
        <f>#REF!/#REF!*100</f>
        <v>#REF!</v>
      </c>
      <c r="P49" s="287" t="e">
        <f>#REF!/#REF!*100</f>
        <v>#REF!</v>
      </c>
      <c r="Q49" s="287" t="e">
        <f>#REF!/#REF!*100</f>
        <v>#REF!</v>
      </c>
    </row>
    <row r="50" spans="1:17" s="102" customFormat="1">
      <c r="A50" s="111" t="s">
        <v>573</v>
      </c>
      <c r="B50" s="286" t="e">
        <f>#REF!/#REF!*100</f>
        <v>#REF!</v>
      </c>
      <c r="C50" s="287" t="e">
        <f>#REF!/#REF!*100</f>
        <v>#REF!</v>
      </c>
      <c r="D50" s="286" t="e">
        <f>#REF!/#REF!*100</f>
        <v>#REF!</v>
      </c>
      <c r="E50" s="287" t="e">
        <f>#REF!/#REF!*100</f>
        <v>#REF!</v>
      </c>
      <c r="F50" s="286" t="e">
        <f>#REF!/#REF!*100</f>
        <v>#REF!</v>
      </c>
      <c r="G50" s="287" t="e">
        <f>#REF!/#REF!*100</f>
        <v>#REF!</v>
      </c>
      <c r="H50" s="287" t="e">
        <f>#REF!/#REF!*100</f>
        <v>#REF!</v>
      </c>
      <c r="I50" s="287" t="e">
        <f>#REF!/#REF!*100</f>
        <v>#REF!</v>
      </c>
      <c r="J50" s="287" t="e">
        <f>#REF!/#REF!*100</f>
        <v>#REF!</v>
      </c>
      <c r="K50" s="287" t="e">
        <f>#REF!/#REF!*100</f>
        <v>#REF!</v>
      </c>
      <c r="L50" s="287" t="e">
        <f>#REF!/#REF!*100</f>
        <v>#REF!</v>
      </c>
      <c r="M50" s="287" t="e">
        <f>#REF!/#REF!*100</f>
        <v>#REF!</v>
      </c>
      <c r="N50" s="287" t="e">
        <f>#REF!/#REF!*100</f>
        <v>#REF!</v>
      </c>
      <c r="O50" s="287" t="e">
        <f>#REF!/#REF!*100</f>
        <v>#REF!</v>
      </c>
      <c r="P50" s="287" t="e">
        <f>#REF!/#REF!*100</f>
        <v>#REF!</v>
      </c>
      <c r="Q50" s="287" t="e">
        <f>#REF!/#REF!*100</f>
        <v>#REF!</v>
      </c>
    </row>
    <row r="51" spans="1:17" s="102" customFormat="1">
      <c r="A51" s="171" t="s">
        <v>574</v>
      </c>
      <c r="B51" s="288" t="e">
        <f>#REF!/#REF!*100</f>
        <v>#REF!</v>
      </c>
      <c r="C51" s="289" t="e">
        <f>#REF!/#REF!*100</f>
        <v>#REF!</v>
      </c>
      <c r="D51" s="288" t="e">
        <f>#REF!/#REF!*100</f>
        <v>#REF!</v>
      </c>
      <c r="E51" s="289" t="e">
        <f>#REF!/#REF!*100</f>
        <v>#REF!</v>
      </c>
      <c r="F51" s="288" t="e">
        <f>#REF!/#REF!*100</f>
        <v>#REF!</v>
      </c>
      <c r="G51" s="289" t="e">
        <f>#REF!/#REF!*100</f>
        <v>#REF!</v>
      </c>
      <c r="H51" s="289" t="e">
        <f>#REF!/#REF!*100</f>
        <v>#REF!</v>
      </c>
      <c r="I51" s="289" t="e">
        <f>#REF!/#REF!*100</f>
        <v>#REF!</v>
      </c>
      <c r="J51" s="289" t="e">
        <f>#REF!/#REF!*100</f>
        <v>#REF!</v>
      </c>
      <c r="K51" s="289" t="e">
        <f>#REF!/#REF!*100</f>
        <v>#REF!</v>
      </c>
      <c r="L51" s="289" t="e">
        <f>#REF!/#REF!*100</f>
        <v>#REF!</v>
      </c>
      <c r="M51" s="289" t="e">
        <f>#REF!/#REF!*100</f>
        <v>#REF!</v>
      </c>
      <c r="N51" s="289" t="e">
        <f>#REF!/#REF!*100</f>
        <v>#REF!</v>
      </c>
      <c r="O51" s="289" t="e">
        <f>#REF!/#REF!*100</f>
        <v>#REF!</v>
      </c>
      <c r="P51" s="289" t="e">
        <f>#REF!/#REF!*100</f>
        <v>#REF!</v>
      </c>
      <c r="Q51" s="289" t="e">
        <f>#REF!/#REF!*100</f>
        <v>#REF!</v>
      </c>
    </row>
    <row r="52" spans="1:17" s="102" customFormat="1">
      <c r="A52" s="111" t="s">
        <v>575</v>
      </c>
      <c r="B52" s="286" t="e">
        <f>#REF!/#REF!*100</f>
        <v>#REF!</v>
      </c>
      <c r="C52" s="287" t="e">
        <f>#REF!/#REF!*100</f>
        <v>#REF!</v>
      </c>
      <c r="D52" s="286" t="e">
        <f>#REF!/#REF!*100</f>
        <v>#REF!</v>
      </c>
      <c r="E52" s="287" t="e">
        <f>#REF!/#REF!*100</f>
        <v>#REF!</v>
      </c>
      <c r="F52" s="286" t="e">
        <f>#REF!/#REF!*100</f>
        <v>#REF!</v>
      </c>
      <c r="G52" s="287" t="e">
        <f>#REF!/#REF!*100</f>
        <v>#REF!</v>
      </c>
      <c r="H52" s="287" t="e">
        <f>#REF!/#REF!*100</f>
        <v>#REF!</v>
      </c>
      <c r="I52" s="287" t="e">
        <f>#REF!/#REF!*100</f>
        <v>#REF!</v>
      </c>
      <c r="J52" s="287" t="e">
        <f>#REF!/#REF!*100</f>
        <v>#REF!</v>
      </c>
      <c r="K52" s="287" t="e">
        <f>#REF!/#REF!*100</f>
        <v>#REF!</v>
      </c>
      <c r="L52" s="287" t="e">
        <f>#REF!/#REF!*100</f>
        <v>#REF!</v>
      </c>
      <c r="M52" s="287" t="e">
        <f>#REF!/#REF!*100</f>
        <v>#REF!</v>
      </c>
      <c r="N52" s="287" t="e">
        <f>#REF!/#REF!*100</f>
        <v>#REF!</v>
      </c>
      <c r="O52" s="287" t="e">
        <f>#REF!/#REF!*100</f>
        <v>#REF!</v>
      </c>
      <c r="P52" s="287" t="e">
        <f>#REF!/#REF!*100</f>
        <v>#REF!</v>
      </c>
      <c r="Q52" s="287" t="e">
        <f>#REF!/#REF!*100</f>
        <v>#REF!</v>
      </c>
    </row>
    <row r="53" spans="1:17" s="102" customFormat="1">
      <c r="A53" s="111" t="s">
        <v>576</v>
      </c>
      <c r="B53" s="286" t="e">
        <f>#REF!/#REF!*100</f>
        <v>#REF!</v>
      </c>
      <c r="C53" s="287" t="e">
        <f>#REF!/#REF!*100</f>
        <v>#REF!</v>
      </c>
      <c r="D53" s="286" t="e">
        <f>#REF!/#REF!*100</f>
        <v>#REF!</v>
      </c>
      <c r="E53" s="287" t="e">
        <f>#REF!/#REF!*100</f>
        <v>#REF!</v>
      </c>
      <c r="F53" s="286" t="e">
        <f>#REF!/#REF!*100</f>
        <v>#REF!</v>
      </c>
      <c r="G53" s="287" t="e">
        <f>#REF!/#REF!*100</f>
        <v>#REF!</v>
      </c>
      <c r="H53" s="287" t="e">
        <f>#REF!/#REF!*100</f>
        <v>#REF!</v>
      </c>
      <c r="I53" s="287" t="e">
        <f>#REF!/#REF!*100</f>
        <v>#REF!</v>
      </c>
      <c r="J53" s="287" t="e">
        <f>#REF!/#REF!*100</f>
        <v>#REF!</v>
      </c>
      <c r="K53" s="287" t="e">
        <f>#REF!/#REF!*100</f>
        <v>#REF!</v>
      </c>
      <c r="L53" s="287" t="e">
        <f>#REF!/#REF!*100</f>
        <v>#REF!</v>
      </c>
      <c r="M53" s="287" t="e">
        <f>#REF!/#REF!*100</f>
        <v>#REF!</v>
      </c>
      <c r="N53" s="287" t="e">
        <f>#REF!/#REF!*100</f>
        <v>#REF!</v>
      </c>
      <c r="O53" s="287" t="e">
        <f>#REF!/#REF!*100</f>
        <v>#REF!</v>
      </c>
      <c r="P53" s="287" t="e">
        <f>#REF!/#REF!*100</f>
        <v>#REF!</v>
      </c>
      <c r="Q53" s="287" t="e">
        <f>#REF!/#REF!*100</f>
        <v>#REF!</v>
      </c>
    </row>
    <row r="54" spans="1:17" s="102" customFormat="1">
      <c r="A54" s="111" t="s">
        <v>577</v>
      </c>
      <c r="B54" s="286" t="e">
        <f>#REF!/#REF!*100</f>
        <v>#REF!</v>
      </c>
      <c r="C54" s="287" t="e">
        <f>#REF!/#REF!*100</f>
        <v>#REF!</v>
      </c>
      <c r="D54" s="286" t="e">
        <f>#REF!/#REF!*100</f>
        <v>#REF!</v>
      </c>
      <c r="E54" s="287" t="e">
        <f>#REF!/#REF!*100</f>
        <v>#REF!</v>
      </c>
      <c r="F54" s="286" t="e">
        <f>#REF!/#REF!*100</f>
        <v>#REF!</v>
      </c>
      <c r="G54" s="287" t="e">
        <f>#REF!/#REF!*100</f>
        <v>#REF!</v>
      </c>
      <c r="H54" s="287" t="e">
        <f>#REF!/#REF!*100</f>
        <v>#REF!</v>
      </c>
      <c r="I54" s="287" t="e">
        <f>#REF!/#REF!*100</f>
        <v>#REF!</v>
      </c>
      <c r="J54" s="287" t="e">
        <f>#REF!/#REF!*100</f>
        <v>#REF!</v>
      </c>
      <c r="K54" s="287" t="e">
        <f>#REF!/#REF!*100</f>
        <v>#REF!</v>
      </c>
      <c r="L54" s="287" t="e">
        <f>#REF!/#REF!*100</f>
        <v>#REF!</v>
      </c>
      <c r="M54" s="287" t="e">
        <f>#REF!/#REF!*100</f>
        <v>#REF!</v>
      </c>
      <c r="N54" s="287" t="e">
        <f>#REF!/#REF!*100</f>
        <v>#REF!</v>
      </c>
      <c r="O54" s="287" t="e">
        <f>#REF!/#REF!*100</f>
        <v>#REF!</v>
      </c>
      <c r="P54" s="287" t="e">
        <f>#REF!/#REF!*100</f>
        <v>#REF!</v>
      </c>
      <c r="Q54" s="287" t="e">
        <f>#REF!/#REF!*100</f>
        <v>#REF!</v>
      </c>
    </row>
    <row r="55" spans="1:17" s="102" customFormat="1">
      <c r="A55" s="111" t="s">
        <v>578</v>
      </c>
      <c r="B55" s="286" t="e">
        <f>#REF!/#REF!*100</f>
        <v>#REF!</v>
      </c>
      <c r="C55" s="287" t="e">
        <f>#REF!/#REF!*100</f>
        <v>#REF!</v>
      </c>
      <c r="D55" s="286" t="e">
        <f>#REF!/#REF!*100</f>
        <v>#REF!</v>
      </c>
      <c r="E55" s="287" t="e">
        <f>#REF!/#REF!*100</f>
        <v>#REF!</v>
      </c>
      <c r="F55" s="286" t="e">
        <f>#REF!/#REF!*100</f>
        <v>#REF!</v>
      </c>
      <c r="G55" s="287" t="e">
        <f>#REF!/#REF!*100</f>
        <v>#REF!</v>
      </c>
      <c r="H55" s="287" t="e">
        <f>#REF!/#REF!*100</f>
        <v>#REF!</v>
      </c>
      <c r="I55" s="287" t="e">
        <f>#REF!/#REF!*100</f>
        <v>#REF!</v>
      </c>
      <c r="J55" s="287" t="e">
        <f>#REF!/#REF!*100</f>
        <v>#REF!</v>
      </c>
      <c r="K55" s="287" t="e">
        <f>#REF!/#REF!*100</f>
        <v>#REF!</v>
      </c>
      <c r="L55" s="287" t="e">
        <f>#REF!/#REF!*100</f>
        <v>#REF!</v>
      </c>
      <c r="M55" s="287" t="e">
        <f>#REF!/#REF!*100</f>
        <v>#REF!</v>
      </c>
      <c r="N55" s="287" t="e">
        <f>#REF!/#REF!*100</f>
        <v>#REF!</v>
      </c>
      <c r="O55" s="287" t="e">
        <f>#REF!/#REF!*100</f>
        <v>#REF!</v>
      </c>
      <c r="P55" s="287" t="e">
        <f>#REF!/#REF!*100</f>
        <v>#REF!</v>
      </c>
      <c r="Q55" s="287" t="e">
        <f>#REF!/#REF!*100</f>
        <v>#REF!</v>
      </c>
    </row>
    <row r="56" spans="1:17" s="102" customFormat="1">
      <c r="A56" s="171" t="s">
        <v>579</v>
      </c>
      <c r="B56" s="288" t="e">
        <f>#REF!/#REF!*100</f>
        <v>#REF!</v>
      </c>
      <c r="C56" s="289" t="e">
        <f>#REF!/#REF!*100</f>
        <v>#REF!</v>
      </c>
      <c r="D56" s="288" t="e">
        <f>#REF!/#REF!*100</f>
        <v>#REF!</v>
      </c>
      <c r="E56" s="289" t="e">
        <f>#REF!/#REF!*100</f>
        <v>#REF!</v>
      </c>
      <c r="F56" s="288" t="e">
        <f>#REF!/#REF!*100</f>
        <v>#REF!</v>
      </c>
      <c r="G56" s="289" t="e">
        <f>#REF!/#REF!*100</f>
        <v>#REF!</v>
      </c>
      <c r="H56" s="289" t="e">
        <f>#REF!/#REF!*100</f>
        <v>#REF!</v>
      </c>
      <c r="I56" s="289" t="e">
        <f>#REF!/#REF!*100</f>
        <v>#REF!</v>
      </c>
      <c r="J56" s="289" t="e">
        <f>#REF!/#REF!*100</f>
        <v>#REF!</v>
      </c>
      <c r="K56" s="289" t="e">
        <f>#REF!/#REF!*100</f>
        <v>#REF!</v>
      </c>
      <c r="L56" s="289" t="e">
        <f>#REF!/#REF!*100</f>
        <v>#REF!</v>
      </c>
      <c r="M56" s="289" t="e">
        <f>#REF!/#REF!*100</f>
        <v>#REF!</v>
      </c>
      <c r="N56" s="289" t="e">
        <f>#REF!/#REF!*100</f>
        <v>#REF!</v>
      </c>
      <c r="O56" s="289" t="e">
        <f>#REF!/#REF!*100</f>
        <v>#REF!</v>
      </c>
      <c r="P56" s="289" t="e">
        <f>#REF!/#REF!*100</f>
        <v>#REF!</v>
      </c>
      <c r="Q56" s="289" t="e">
        <f>#REF!/#REF!*100</f>
        <v>#REF!</v>
      </c>
    </row>
  </sheetData>
  <customSheetViews>
    <customSheetView guid="{6F28069D-A7F4-41D2-AA1B-4487F97E36F1}" showRuler="0">
      <pageMargins left="0.77" right="0.78" top="0.59" bottom="0.6" header="0.51181102362204722" footer="0.47"/>
      <pageSetup paperSize="8" orientation="landscape" horizontalDpi="4294967292" r:id="rId1"/>
      <headerFooter alignWithMargins="0"/>
    </customSheetView>
  </customSheetViews>
  <mergeCells count="10">
    <mergeCell ref="B3:C4"/>
    <mergeCell ref="A3:A5"/>
    <mergeCell ref="D4:E4"/>
    <mergeCell ref="F4:G4"/>
    <mergeCell ref="N3:O4"/>
    <mergeCell ref="P3:Q4"/>
    <mergeCell ref="H4:I4"/>
    <mergeCell ref="D3:I3"/>
    <mergeCell ref="J3:K4"/>
    <mergeCell ref="L3:M4"/>
  </mergeCells>
  <phoneticPr fontId="2"/>
  <pageMargins left="0.77" right="0.78" top="0.59" bottom="0.6" header="0.51181102362204722" footer="0.47"/>
  <pageSetup paperSize="8" orientation="landscape" horizontalDpi="4294967292" r:id="rId2"/>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1"/>
  <dimension ref="A1:Q56"/>
  <sheetViews>
    <sheetView zoomScale="85" zoomScaleNormal="85" workbookViewId="0">
      <pane xSplit="1" ySplit="9" topLeftCell="B10" activePane="bottomRight" state="frozen"/>
      <selection sqref="A1:R1"/>
      <selection pane="topRight" sqref="A1:R1"/>
      <selection pane="bottomLeft" sqref="A1:R1"/>
      <selection pane="bottomRight"/>
    </sheetView>
  </sheetViews>
  <sheetFormatPr defaultColWidth="9" defaultRowHeight="13"/>
  <cols>
    <col min="1" max="1" width="14.90625" style="6" customWidth="1"/>
    <col min="2" max="17" width="11.08984375" style="5" customWidth="1"/>
    <col min="18" max="16384" width="9" style="5"/>
  </cols>
  <sheetData>
    <row r="1" spans="1:17" ht="28.5" customHeight="1">
      <c r="A1" s="3"/>
      <c r="B1" s="818" t="s">
        <v>698</v>
      </c>
      <c r="C1" s="818"/>
      <c r="D1" s="818"/>
      <c r="E1" s="818"/>
      <c r="F1" s="818"/>
      <c r="G1" s="818"/>
      <c r="H1" s="818"/>
      <c r="I1" s="818"/>
      <c r="J1" s="818"/>
      <c r="K1" s="818"/>
      <c r="L1" s="818"/>
      <c r="M1" s="818"/>
      <c r="N1" s="818"/>
      <c r="O1" s="818"/>
      <c r="P1" s="818"/>
      <c r="Q1" s="3"/>
    </row>
    <row r="2" spans="1:17">
      <c r="A2" s="212" t="s">
        <v>580</v>
      </c>
      <c r="Q2" s="8" t="s">
        <v>715</v>
      </c>
    </row>
    <row r="3" spans="1:17">
      <c r="A3" s="851" t="s">
        <v>689</v>
      </c>
      <c r="B3" s="792" t="s">
        <v>492</v>
      </c>
      <c r="C3" s="792"/>
      <c r="D3" s="793" t="s">
        <v>515</v>
      </c>
      <c r="E3" s="826"/>
      <c r="F3" s="826"/>
      <c r="G3" s="826"/>
      <c r="H3" s="826"/>
      <c r="I3" s="794"/>
      <c r="J3" s="822" t="s">
        <v>528</v>
      </c>
      <c r="K3" s="823"/>
      <c r="L3" s="822" t="s">
        <v>435</v>
      </c>
      <c r="M3" s="823"/>
      <c r="N3" s="822" t="s">
        <v>222</v>
      </c>
      <c r="O3" s="823"/>
      <c r="P3" s="822" t="s">
        <v>524</v>
      </c>
      <c r="Q3" s="823"/>
    </row>
    <row r="4" spans="1:17">
      <c r="A4" s="852"/>
      <c r="B4" s="792"/>
      <c r="C4" s="792"/>
      <c r="D4" s="793" t="s">
        <v>499</v>
      </c>
      <c r="E4" s="794"/>
      <c r="F4" s="793" t="s">
        <v>520</v>
      </c>
      <c r="G4" s="794"/>
      <c r="H4" s="793" t="s">
        <v>521</v>
      </c>
      <c r="I4" s="794"/>
      <c r="J4" s="824"/>
      <c r="K4" s="825"/>
      <c r="L4" s="824"/>
      <c r="M4" s="825"/>
      <c r="N4" s="824"/>
      <c r="O4" s="825"/>
      <c r="P4" s="824"/>
      <c r="Q4" s="825"/>
    </row>
    <row r="5" spans="1:17">
      <c r="A5" s="796"/>
      <c r="B5" s="11" t="s">
        <v>493</v>
      </c>
      <c r="C5" s="13" t="s">
        <v>494</v>
      </c>
      <c r="D5" s="11" t="s">
        <v>493</v>
      </c>
      <c r="E5" s="12" t="s">
        <v>494</v>
      </c>
      <c r="F5" s="11" t="s">
        <v>493</v>
      </c>
      <c r="G5" s="13" t="s">
        <v>494</v>
      </c>
      <c r="H5" s="11" t="s">
        <v>493</v>
      </c>
      <c r="I5" s="13" t="s">
        <v>494</v>
      </c>
      <c r="J5" s="11" t="s">
        <v>493</v>
      </c>
      <c r="K5" s="13" t="s">
        <v>494</v>
      </c>
      <c r="L5" s="11" t="s">
        <v>493</v>
      </c>
      <c r="M5" s="13" t="s">
        <v>494</v>
      </c>
      <c r="N5" s="11" t="s">
        <v>493</v>
      </c>
      <c r="O5" s="13" t="s">
        <v>494</v>
      </c>
      <c r="P5" s="11" t="s">
        <v>493</v>
      </c>
      <c r="Q5" s="11" t="s">
        <v>494</v>
      </c>
    </row>
    <row r="6" spans="1:17">
      <c r="A6" s="23"/>
      <c r="B6" s="276" t="s">
        <v>531</v>
      </c>
      <c r="C6" s="15" t="s">
        <v>531</v>
      </c>
      <c r="D6" s="14" t="s">
        <v>531</v>
      </c>
      <c r="E6" s="15" t="s">
        <v>531</v>
      </c>
      <c r="F6" s="14" t="s">
        <v>531</v>
      </c>
      <c r="G6" s="15" t="s">
        <v>531</v>
      </c>
      <c r="H6" s="14" t="s">
        <v>531</v>
      </c>
      <c r="I6" s="15" t="s">
        <v>531</v>
      </c>
      <c r="J6" s="14" t="s">
        <v>531</v>
      </c>
      <c r="K6" s="15" t="s">
        <v>531</v>
      </c>
      <c r="L6" s="14" t="s">
        <v>531</v>
      </c>
      <c r="M6" s="15" t="s">
        <v>531</v>
      </c>
      <c r="N6" s="14" t="s">
        <v>531</v>
      </c>
      <c r="O6" s="15" t="s">
        <v>531</v>
      </c>
      <c r="P6" s="14" t="s">
        <v>531</v>
      </c>
      <c r="Q6" s="14" t="s">
        <v>531</v>
      </c>
    </row>
    <row r="7" spans="1:17" s="19" customFormat="1" ht="19" customHeight="1">
      <c r="A7" s="153" t="s">
        <v>716</v>
      </c>
      <c r="B7" s="281">
        <v>89.655386934885428</v>
      </c>
      <c r="C7" s="282">
        <v>96.625550077166892</v>
      </c>
      <c r="D7" s="283">
        <v>88.600126565821171</v>
      </c>
      <c r="E7" s="282">
        <v>95.474888899711743</v>
      </c>
      <c r="F7" s="283">
        <v>92.021309215633934</v>
      </c>
      <c r="G7" s="282">
        <v>96.24950447877147</v>
      </c>
      <c r="H7" s="283">
        <v>88.550666356019121</v>
      </c>
      <c r="I7" s="282">
        <v>94.884857959554253</v>
      </c>
      <c r="J7" s="283">
        <v>95.179090628576375</v>
      </c>
      <c r="K7" s="282">
        <v>101.8393818255736</v>
      </c>
      <c r="L7" s="283">
        <v>88.913012350052512</v>
      </c>
      <c r="M7" s="282">
        <v>97.622786073010744</v>
      </c>
      <c r="N7" s="283">
        <v>89.209381225409473</v>
      </c>
      <c r="O7" s="282">
        <v>92.648049295868731</v>
      </c>
      <c r="P7" s="283">
        <v>116.67424085252402</v>
      </c>
      <c r="Q7" s="282">
        <v>120.17452807777144</v>
      </c>
    </row>
    <row r="8" spans="1:17" s="19" customFormat="1" ht="19" customHeight="1">
      <c r="A8" s="153" t="s">
        <v>717</v>
      </c>
      <c r="B8" s="281">
        <v>107.90198534110307</v>
      </c>
      <c r="C8" s="282">
        <v>108.56570586195886</v>
      </c>
      <c r="D8" s="283">
        <v>107.96705406180274</v>
      </c>
      <c r="E8" s="282">
        <v>109.78547263631842</v>
      </c>
      <c r="F8" s="283">
        <v>102.591899988256</v>
      </c>
      <c r="G8" s="282">
        <v>106.40849285703766</v>
      </c>
      <c r="H8" s="283">
        <v>108.04780864592374</v>
      </c>
      <c r="I8" s="282">
        <v>112.39474016255757</v>
      </c>
      <c r="J8" s="283">
        <v>107.13260815479957</v>
      </c>
      <c r="K8" s="282">
        <v>105.06512672396471</v>
      </c>
      <c r="L8" s="283">
        <v>108.13323534537524</v>
      </c>
      <c r="M8" s="282">
        <v>106.21682004114206</v>
      </c>
      <c r="N8" s="283">
        <v>104.75260983858206</v>
      </c>
      <c r="O8" s="282">
        <v>100.31484137078941</v>
      </c>
      <c r="P8" s="283">
        <v>115.8237521398038</v>
      </c>
      <c r="Q8" s="282">
        <v>115.38258219633477</v>
      </c>
    </row>
    <row r="9" spans="1:17" s="19" customFormat="1" ht="19" customHeight="1">
      <c r="A9" s="158" t="s">
        <v>718</v>
      </c>
      <c r="B9" s="284">
        <v>107.00659564514999</v>
      </c>
      <c r="C9" s="285">
        <v>106.04640216066439</v>
      </c>
      <c r="D9" s="284">
        <v>107.18208220383173</v>
      </c>
      <c r="E9" s="285">
        <v>106.68133789615739</v>
      </c>
      <c r="F9" s="284">
        <v>97.841879672140635</v>
      </c>
      <c r="G9" s="285">
        <v>100.15040749607297</v>
      </c>
      <c r="H9" s="284">
        <v>107.31532068419483</v>
      </c>
      <c r="I9" s="285">
        <v>111.45878083918103</v>
      </c>
      <c r="J9" s="284">
        <v>101.97718563092451</v>
      </c>
      <c r="K9" s="285">
        <v>101.98046035336993</v>
      </c>
      <c r="L9" s="284">
        <v>109.01643634817586</v>
      </c>
      <c r="M9" s="285">
        <v>106.02917733231314</v>
      </c>
      <c r="N9" s="284">
        <v>98.086999196501168</v>
      </c>
      <c r="O9" s="285">
        <v>95.798645261679368</v>
      </c>
      <c r="P9" s="284">
        <v>113.60855542518206</v>
      </c>
      <c r="Q9" s="285">
        <v>112.53946237654979</v>
      </c>
    </row>
    <row r="10" spans="1:17" s="102" customFormat="1">
      <c r="A10" s="111" t="s">
        <v>533</v>
      </c>
      <c r="B10" s="286">
        <v>105.68865003749094</v>
      </c>
      <c r="C10" s="287">
        <v>104.13062605047847</v>
      </c>
      <c r="D10" s="286">
        <v>106.08625488167833</v>
      </c>
      <c r="E10" s="287">
        <v>104.50824408095886</v>
      </c>
      <c r="F10" s="286">
        <v>97.47790620757975</v>
      </c>
      <c r="G10" s="287">
        <v>98.838364657095596</v>
      </c>
      <c r="H10" s="287">
        <v>106.25059925643723</v>
      </c>
      <c r="I10" s="287">
        <v>109.69448216806646</v>
      </c>
      <c r="J10" s="287">
        <v>101.89304947087381</v>
      </c>
      <c r="K10" s="287">
        <v>101.12896924180122</v>
      </c>
      <c r="L10" s="287">
        <v>106.61219843736438</v>
      </c>
      <c r="M10" s="287">
        <v>104.45594481629182</v>
      </c>
      <c r="N10" s="287">
        <v>97.924034008905792</v>
      </c>
      <c r="O10" s="287">
        <v>95.197819976402599</v>
      </c>
      <c r="P10" s="287">
        <v>103.68524805607271</v>
      </c>
      <c r="Q10" s="287">
        <v>102.13368829027256</v>
      </c>
    </row>
    <row r="11" spans="1:17" s="102" customFormat="1">
      <c r="A11" s="111" t="s">
        <v>534</v>
      </c>
      <c r="B11" s="286">
        <v>103.34746712536602</v>
      </c>
      <c r="C11" s="287">
        <v>102.48733984489358</v>
      </c>
      <c r="D11" s="286">
        <v>103.40667476649708</v>
      </c>
      <c r="E11" s="287">
        <v>102.55635852304634</v>
      </c>
      <c r="F11" s="286">
        <v>94.292424754275046</v>
      </c>
      <c r="G11" s="287">
        <v>97.022627262655419</v>
      </c>
      <c r="H11" s="287">
        <v>103.5365437428555</v>
      </c>
      <c r="I11" s="287">
        <v>106.90791192482824</v>
      </c>
      <c r="J11" s="287">
        <v>99.432686364944928</v>
      </c>
      <c r="K11" s="287">
        <v>99.538061017058226</v>
      </c>
      <c r="L11" s="287">
        <v>104.53591490425814</v>
      </c>
      <c r="M11" s="287">
        <v>103.67649038877352</v>
      </c>
      <c r="N11" s="287">
        <v>93.930552553850589</v>
      </c>
      <c r="O11" s="287">
        <v>93.133076596540462</v>
      </c>
      <c r="P11" s="287">
        <v>101.95716395864108</v>
      </c>
      <c r="Q11" s="287">
        <v>101.36948193383144</v>
      </c>
    </row>
    <row r="12" spans="1:17" s="102" customFormat="1">
      <c r="A12" s="111" t="s">
        <v>535</v>
      </c>
      <c r="B12" s="286">
        <v>104.30159311387477</v>
      </c>
      <c r="C12" s="287">
        <v>103.49494907247048</v>
      </c>
      <c r="D12" s="286">
        <v>104.80603415638794</v>
      </c>
      <c r="E12" s="287">
        <v>103.95904093772847</v>
      </c>
      <c r="F12" s="286">
        <v>94.481478099412527</v>
      </c>
      <c r="G12" s="287">
        <v>96.592242682015765</v>
      </c>
      <c r="H12" s="287">
        <v>104.96908786487784</v>
      </c>
      <c r="I12" s="287">
        <v>109.82547699362522</v>
      </c>
      <c r="J12" s="287">
        <v>99.606832711298821</v>
      </c>
      <c r="K12" s="287">
        <v>99.714974007162155</v>
      </c>
      <c r="L12" s="287">
        <v>105.34586945324709</v>
      </c>
      <c r="M12" s="287">
        <v>103.93273586412465</v>
      </c>
      <c r="N12" s="287">
        <v>94.321147711570944</v>
      </c>
      <c r="O12" s="287">
        <v>91.960150540283962</v>
      </c>
      <c r="P12" s="287">
        <v>106.20842572062084</v>
      </c>
      <c r="Q12" s="287">
        <v>106.59607660808146</v>
      </c>
    </row>
    <row r="13" spans="1:17" s="102" customFormat="1">
      <c r="A13" s="111" t="s">
        <v>536</v>
      </c>
      <c r="B13" s="286">
        <v>105.1512184822126</v>
      </c>
      <c r="C13" s="287">
        <v>105.57236696262989</v>
      </c>
      <c r="D13" s="286">
        <v>105.08905284422153</v>
      </c>
      <c r="E13" s="287">
        <v>106.0051959508924</v>
      </c>
      <c r="F13" s="286">
        <v>96.888892367415949</v>
      </c>
      <c r="G13" s="287">
        <v>100.77456279861723</v>
      </c>
      <c r="H13" s="287">
        <v>105.20708275368023</v>
      </c>
      <c r="I13" s="287">
        <v>110.16938954488487</v>
      </c>
      <c r="J13" s="287">
        <v>101.63730740602217</v>
      </c>
      <c r="K13" s="287">
        <v>101.81091564617269</v>
      </c>
      <c r="L13" s="287">
        <v>106.65296678288136</v>
      </c>
      <c r="M13" s="287">
        <v>105.85684674255438</v>
      </c>
      <c r="N13" s="287">
        <v>97.333973296099146</v>
      </c>
      <c r="O13" s="287">
        <v>95.381355956813209</v>
      </c>
      <c r="P13" s="287">
        <v>109.71814211988884</v>
      </c>
      <c r="Q13" s="287">
        <v>115.70442255104003</v>
      </c>
    </row>
    <row r="14" spans="1:17" s="102" customFormat="1">
      <c r="A14" s="111" t="s">
        <v>537</v>
      </c>
      <c r="B14" s="286">
        <v>103.49591739942684</v>
      </c>
      <c r="C14" s="287">
        <v>103.6079070642873</v>
      </c>
      <c r="D14" s="286">
        <v>103.98016410547415</v>
      </c>
      <c r="E14" s="287">
        <v>104.44513095966738</v>
      </c>
      <c r="F14" s="286">
        <v>95.434717768995597</v>
      </c>
      <c r="G14" s="287">
        <v>97.854411690902793</v>
      </c>
      <c r="H14" s="287">
        <v>104.11332104045611</v>
      </c>
      <c r="I14" s="287">
        <v>110.17153831985694</v>
      </c>
      <c r="J14" s="287">
        <v>99.575094841724905</v>
      </c>
      <c r="K14" s="287">
        <v>99.63112007283695</v>
      </c>
      <c r="L14" s="287">
        <v>104.14748140907304</v>
      </c>
      <c r="M14" s="287">
        <v>102.78274402647745</v>
      </c>
      <c r="N14" s="287">
        <v>95.468064308146666</v>
      </c>
      <c r="O14" s="287">
        <v>95.069345710253856</v>
      </c>
      <c r="P14" s="287">
        <v>128.27618600281824</v>
      </c>
      <c r="Q14" s="287">
        <v>134.28807172449066</v>
      </c>
    </row>
    <row r="15" spans="1:17" s="102" customFormat="1">
      <c r="A15" s="111" t="s">
        <v>538</v>
      </c>
      <c r="B15" s="286">
        <v>105.09546942861772</v>
      </c>
      <c r="C15" s="287">
        <v>105.42163684735029</v>
      </c>
      <c r="D15" s="286">
        <v>105.18676851256468</v>
      </c>
      <c r="E15" s="287">
        <v>106.46608474576288</v>
      </c>
      <c r="F15" s="286">
        <v>96.48711147384887</v>
      </c>
      <c r="G15" s="287">
        <v>102.09530018553615</v>
      </c>
      <c r="H15" s="287">
        <v>105.30897211199533</v>
      </c>
      <c r="I15" s="287">
        <v>109.80120091691334</v>
      </c>
      <c r="J15" s="287">
        <v>100.02685418800429</v>
      </c>
      <c r="K15" s="287">
        <v>100.65323834902237</v>
      </c>
      <c r="L15" s="287">
        <v>107.08266930238779</v>
      </c>
      <c r="M15" s="287">
        <v>104.03014624898816</v>
      </c>
      <c r="N15" s="287">
        <v>96.72292284866468</v>
      </c>
      <c r="O15" s="287">
        <v>97.6128347942349</v>
      </c>
      <c r="P15" s="287">
        <v>112.35356762513311</v>
      </c>
      <c r="Q15" s="287">
        <v>122.75274614493476</v>
      </c>
    </row>
    <row r="16" spans="1:17" s="102" customFormat="1">
      <c r="A16" s="171" t="s">
        <v>539</v>
      </c>
      <c r="B16" s="288">
        <v>104.60204577940011</v>
      </c>
      <c r="C16" s="289">
        <v>104.30013416705495</v>
      </c>
      <c r="D16" s="288">
        <v>105.12540085911147</v>
      </c>
      <c r="E16" s="289">
        <v>105.30188110628858</v>
      </c>
      <c r="F16" s="288">
        <v>96.279021879021869</v>
      </c>
      <c r="G16" s="289">
        <v>99.406759673936691</v>
      </c>
      <c r="H16" s="289">
        <v>105.25307888608646</v>
      </c>
      <c r="I16" s="289">
        <v>109.51291621398056</v>
      </c>
      <c r="J16" s="289">
        <v>99.877112479642548</v>
      </c>
      <c r="K16" s="289">
        <v>100.53924047878012</v>
      </c>
      <c r="L16" s="289">
        <v>105.72365202440719</v>
      </c>
      <c r="M16" s="289">
        <v>102.77143903934945</v>
      </c>
      <c r="N16" s="289">
        <v>96.326290809391054</v>
      </c>
      <c r="O16" s="289">
        <v>92.378545087381013</v>
      </c>
      <c r="P16" s="289">
        <v>113.40267459138187</v>
      </c>
      <c r="Q16" s="289">
        <v>112.81425457963077</v>
      </c>
    </row>
    <row r="17" spans="1:17" s="102" customFormat="1">
      <c r="A17" s="111" t="s">
        <v>540</v>
      </c>
      <c r="B17" s="286">
        <v>106.84398951797174</v>
      </c>
      <c r="C17" s="287">
        <v>105.5602109933909</v>
      </c>
      <c r="D17" s="286">
        <v>107.24348084229538</v>
      </c>
      <c r="E17" s="287">
        <v>106.17286713871098</v>
      </c>
      <c r="F17" s="286">
        <v>96.402503416573495</v>
      </c>
      <c r="G17" s="287">
        <v>99.651067538152105</v>
      </c>
      <c r="H17" s="287">
        <v>107.390570624026</v>
      </c>
      <c r="I17" s="287">
        <v>110.55211575572399</v>
      </c>
      <c r="J17" s="287">
        <v>101.16785124527148</v>
      </c>
      <c r="K17" s="287">
        <v>100.9372481721979</v>
      </c>
      <c r="L17" s="287">
        <v>108.77964308263523</v>
      </c>
      <c r="M17" s="287">
        <v>106.00423934469137</v>
      </c>
      <c r="N17" s="287">
        <v>98.553478561297595</v>
      </c>
      <c r="O17" s="287">
        <v>95.388005221327418</v>
      </c>
      <c r="P17" s="287">
        <v>113.89010221018607</v>
      </c>
      <c r="Q17" s="287">
        <v>113.13747022311074</v>
      </c>
    </row>
    <row r="18" spans="1:17" s="102" customFormat="1">
      <c r="A18" s="111" t="s">
        <v>541</v>
      </c>
      <c r="B18" s="286">
        <v>106.04913205119446</v>
      </c>
      <c r="C18" s="287">
        <v>104.96172867027536</v>
      </c>
      <c r="D18" s="286">
        <v>106.17519330019516</v>
      </c>
      <c r="E18" s="287">
        <v>105.35879187757784</v>
      </c>
      <c r="F18" s="286">
        <v>96.600265090314537</v>
      </c>
      <c r="G18" s="287">
        <v>98.465104731165184</v>
      </c>
      <c r="H18" s="287">
        <v>106.30778376030577</v>
      </c>
      <c r="I18" s="287">
        <v>110.27618784085631</v>
      </c>
      <c r="J18" s="287">
        <v>100.81819495317905</v>
      </c>
      <c r="K18" s="287">
        <v>101.04079843549259</v>
      </c>
      <c r="L18" s="287">
        <v>108.24008501544103</v>
      </c>
      <c r="M18" s="287">
        <v>105.5006482733009</v>
      </c>
      <c r="N18" s="287">
        <v>95.862912561979869</v>
      </c>
      <c r="O18" s="287">
        <v>93.511645481192403</v>
      </c>
      <c r="P18" s="287">
        <v>112.80195698705535</v>
      </c>
      <c r="Q18" s="287">
        <v>111.85355893198209</v>
      </c>
    </row>
    <row r="19" spans="1:17" s="102" customFormat="1">
      <c r="A19" s="111" t="s">
        <v>542</v>
      </c>
      <c r="B19" s="286">
        <v>106.21555833169651</v>
      </c>
      <c r="C19" s="287">
        <v>105.89281463689291</v>
      </c>
      <c r="D19" s="286">
        <v>106.17981761692444</v>
      </c>
      <c r="E19" s="287">
        <v>106.38557985637698</v>
      </c>
      <c r="F19" s="286">
        <v>98.609572904291099</v>
      </c>
      <c r="G19" s="287">
        <v>100.39187326435146</v>
      </c>
      <c r="H19" s="287">
        <v>106.28406705034683</v>
      </c>
      <c r="I19" s="287">
        <v>110.69127693981862</v>
      </c>
      <c r="J19" s="287">
        <v>101.57569906908108</v>
      </c>
      <c r="K19" s="287">
        <v>102.04442327455192</v>
      </c>
      <c r="L19" s="287">
        <v>108.68671551416016</v>
      </c>
      <c r="M19" s="287">
        <v>105.96634843079704</v>
      </c>
      <c r="N19" s="287">
        <v>98.968589364762551</v>
      </c>
      <c r="O19" s="287">
        <v>97.050365767563619</v>
      </c>
      <c r="P19" s="287">
        <v>115.59523809523809</v>
      </c>
      <c r="Q19" s="287">
        <v>115.77516934302162</v>
      </c>
    </row>
    <row r="20" spans="1:17" s="102" customFormat="1">
      <c r="A20" s="111" t="s">
        <v>543</v>
      </c>
      <c r="B20" s="286">
        <v>107.46447133808159</v>
      </c>
      <c r="C20" s="287">
        <v>105.99353212943048</v>
      </c>
      <c r="D20" s="286">
        <v>107.64013166116592</v>
      </c>
      <c r="E20" s="287">
        <v>106.40767732465646</v>
      </c>
      <c r="F20" s="286">
        <v>98.29548708309332</v>
      </c>
      <c r="G20" s="287">
        <v>100.42311120661141</v>
      </c>
      <c r="H20" s="287">
        <v>107.75398695822432</v>
      </c>
      <c r="I20" s="287">
        <v>110.33018200148703</v>
      </c>
      <c r="J20" s="287">
        <v>102.50900634257209</v>
      </c>
      <c r="K20" s="287">
        <v>102.05297279374194</v>
      </c>
      <c r="L20" s="287">
        <v>109.5003123166566</v>
      </c>
      <c r="M20" s="287">
        <v>106.75389985170382</v>
      </c>
      <c r="N20" s="287">
        <v>99.002444679770576</v>
      </c>
      <c r="O20" s="287">
        <v>97.241638099985622</v>
      </c>
      <c r="P20" s="287">
        <v>114.73061791797214</v>
      </c>
      <c r="Q20" s="287">
        <v>114.73294116319011</v>
      </c>
    </row>
    <row r="21" spans="1:17" s="102" customFormat="1">
      <c r="A21" s="171" t="s">
        <v>544</v>
      </c>
      <c r="B21" s="288">
        <v>107.27728800272098</v>
      </c>
      <c r="C21" s="289">
        <v>105.86052065160251</v>
      </c>
      <c r="D21" s="288">
        <v>107.36813178046995</v>
      </c>
      <c r="E21" s="289">
        <v>106.16426022976671</v>
      </c>
      <c r="F21" s="288">
        <v>98.333826492511022</v>
      </c>
      <c r="G21" s="289">
        <v>99.920880635142666</v>
      </c>
      <c r="H21" s="289">
        <v>107.49232592228152</v>
      </c>
      <c r="I21" s="289">
        <v>110.65866042677541</v>
      </c>
      <c r="J21" s="289">
        <v>102.55276207466122</v>
      </c>
      <c r="K21" s="289">
        <v>102.6469482852377</v>
      </c>
      <c r="L21" s="289">
        <v>109.41143622025669</v>
      </c>
      <c r="M21" s="289">
        <v>106.58639400628797</v>
      </c>
      <c r="N21" s="289">
        <v>98.080546912660509</v>
      </c>
      <c r="O21" s="289">
        <v>96.500322343587968</v>
      </c>
      <c r="P21" s="289">
        <v>116.69109164042281</v>
      </c>
      <c r="Q21" s="289">
        <v>119.86620176307861</v>
      </c>
    </row>
    <row r="22" spans="1:17" s="102" customFormat="1">
      <c r="A22" s="111" t="s">
        <v>545</v>
      </c>
      <c r="B22" s="286">
        <v>107.79627739515014</v>
      </c>
      <c r="C22" s="287">
        <v>106.44181477344206</v>
      </c>
      <c r="D22" s="286">
        <v>107.84251145441534</v>
      </c>
      <c r="E22" s="287">
        <v>106.93787257224842</v>
      </c>
      <c r="F22" s="286">
        <v>98.840279253177727</v>
      </c>
      <c r="G22" s="287">
        <v>101.31926862128748</v>
      </c>
      <c r="H22" s="287">
        <v>107.95412096828517</v>
      </c>
      <c r="I22" s="287">
        <v>110.56904940140538</v>
      </c>
      <c r="J22" s="287">
        <v>103.03029971845493</v>
      </c>
      <c r="K22" s="287">
        <v>102.70905359597624</v>
      </c>
      <c r="L22" s="287">
        <v>109.82866006686305</v>
      </c>
      <c r="M22" s="287">
        <v>106.6801932069225</v>
      </c>
      <c r="N22" s="287">
        <v>98.971730582757047</v>
      </c>
      <c r="O22" s="287">
        <v>96.64149769927937</v>
      </c>
      <c r="P22" s="287">
        <v>113.20970495969502</v>
      </c>
      <c r="Q22" s="287">
        <v>110.19835682042746</v>
      </c>
    </row>
    <row r="23" spans="1:17" s="102" customFormat="1">
      <c r="A23" s="111" t="s">
        <v>546</v>
      </c>
      <c r="B23" s="286">
        <v>107.02971757799516</v>
      </c>
      <c r="C23" s="287">
        <v>106.61922524138463</v>
      </c>
      <c r="D23" s="286">
        <v>107.01379517386501</v>
      </c>
      <c r="E23" s="287">
        <v>107.25993047305089</v>
      </c>
      <c r="F23" s="286">
        <v>100.45293332271017</v>
      </c>
      <c r="G23" s="287">
        <v>102.28357029517939</v>
      </c>
      <c r="H23" s="287">
        <v>107.09359078221981</v>
      </c>
      <c r="I23" s="287">
        <v>110.62513390969708</v>
      </c>
      <c r="J23" s="287">
        <v>102.9467079739717</v>
      </c>
      <c r="K23" s="287">
        <v>102.6632710615699</v>
      </c>
      <c r="L23" s="287">
        <v>108.70722680722437</v>
      </c>
      <c r="M23" s="287">
        <v>106.79058575731639</v>
      </c>
      <c r="N23" s="287">
        <v>100.81812705260498</v>
      </c>
      <c r="O23" s="287">
        <v>98.219659606044047</v>
      </c>
      <c r="P23" s="287">
        <v>112.78831861502144</v>
      </c>
      <c r="Q23" s="287">
        <v>110.52121212347825</v>
      </c>
    </row>
    <row r="24" spans="1:17" s="102" customFormat="1">
      <c r="A24" s="111" t="s">
        <v>547</v>
      </c>
      <c r="B24" s="286">
        <v>103.93299501659041</v>
      </c>
      <c r="C24" s="287">
        <v>104.84325206815733</v>
      </c>
      <c r="D24" s="286">
        <v>104.1097725407282</v>
      </c>
      <c r="E24" s="287">
        <v>106.03095142375609</v>
      </c>
      <c r="F24" s="286">
        <v>95.995793708851494</v>
      </c>
      <c r="G24" s="287">
        <v>101.06116578132107</v>
      </c>
      <c r="H24" s="287">
        <v>104.22615178561591</v>
      </c>
      <c r="I24" s="287">
        <v>109.73821591281208</v>
      </c>
      <c r="J24" s="287">
        <v>99.668708706889774</v>
      </c>
      <c r="K24" s="287">
        <v>99.992274438573617</v>
      </c>
      <c r="L24" s="287">
        <v>105.37752503851713</v>
      </c>
      <c r="M24" s="287">
        <v>103.51961961355225</v>
      </c>
      <c r="N24" s="287">
        <v>97.409197194076384</v>
      </c>
      <c r="O24" s="287">
        <v>96.583520867286452</v>
      </c>
      <c r="P24" s="287">
        <v>109.84228388899979</v>
      </c>
      <c r="Q24" s="287">
        <v>105.90748630583933</v>
      </c>
    </row>
    <row r="25" spans="1:17" s="102" customFormat="1">
      <c r="A25" s="111" t="s">
        <v>548</v>
      </c>
      <c r="B25" s="286">
        <v>105.82414889155767</v>
      </c>
      <c r="C25" s="287">
        <v>105.6835393919461</v>
      </c>
      <c r="D25" s="286">
        <v>106.26743755779219</v>
      </c>
      <c r="E25" s="287">
        <v>106.20062726292664</v>
      </c>
      <c r="F25" s="286">
        <v>96.766262927572811</v>
      </c>
      <c r="G25" s="287">
        <v>101.0278878952696</v>
      </c>
      <c r="H25" s="287">
        <v>106.42442003738148</v>
      </c>
      <c r="I25" s="287">
        <v>110.36469382350376</v>
      </c>
      <c r="J25" s="287">
        <v>101.18546605132836</v>
      </c>
      <c r="K25" s="287">
        <v>101.81637118200734</v>
      </c>
      <c r="L25" s="287">
        <v>107.41774694570003</v>
      </c>
      <c r="M25" s="287">
        <v>105.72612132976072</v>
      </c>
      <c r="N25" s="287">
        <v>96.79062756396803</v>
      </c>
      <c r="O25" s="287">
        <v>97.387130102177863</v>
      </c>
      <c r="P25" s="287">
        <v>115.34788540245566</v>
      </c>
      <c r="Q25" s="287">
        <v>120.43920570118021</v>
      </c>
    </row>
    <row r="26" spans="1:17" s="102" customFormat="1">
      <c r="A26" s="171" t="s">
        <v>549</v>
      </c>
      <c r="B26" s="288">
        <v>107.55383440652633</v>
      </c>
      <c r="C26" s="289">
        <v>106.70673594560564</v>
      </c>
      <c r="D26" s="288">
        <v>107.97101573156094</v>
      </c>
      <c r="E26" s="289">
        <v>107.46373407760683</v>
      </c>
      <c r="F26" s="288">
        <v>97.187410175337746</v>
      </c>
      <c r="G26" s="289">
        <v>101.16280688414861</v>
      </c>
      <c r="H26" s="289">
        <v>108.15742890469819</v>
      </c>
      <c r="I26" s="289">
        <v>112.51603338813285</v>
      </c>
      <c r="J26" s="289">
        <v>101.26131740772399</v>
      </c>
      <c r="K26" s="289">
        <v>101.87610189727803</v>
      </c>
      <c r="L26" s="289">
        <v>109.77347009110457</v>
      </c>
      <c r="M26" s="289">
        <v>106.28630356210043</v>
      </c>
      <c r="N26" s="289">
        <v>97.643852915275076</v>
      </c>
      <c r="O26" s="289">
        <v>95.264623772461789</v>
      </c>
      <c r="P26" s="289">
        <v>110.06393861892583</v>
      </c>
      <c r="Q26" s="289">
        <v>107.41054477117737</v>
      </c>
    </row>
    <row r="27" spans="1:17" s="102" customFormat="1">
      <c r="A27" s="111" t="s">
        <v>550</v>
      </c>
      <c r="B27" s="286">
        <v>107.37789775595003</v>
      </c>
      <c r="C27" s="287">
        <v>105.73758664986677</v>
      </c>
      <c r="D27" s="286">
        <v>107.45918510935934</v>
      </c>
      <c r="E27" s="287">
        <v>105.98719455362379</v>
      </c>
      <c r="F27" s="286">
        <v>93.527903284894379</v>
      </c>
      <c r="G27" s="287">
        <v>97.600637432070329</v>
      </c>
      <c r="H27" s="287">
        <v>107.69933529757239</v>
      </c>
      <c r="I27" s="287">
        <v>112.8336881401712</v>
      </c>
      <c r="J27" s="287">
        <v>101.03538578197984</v>
      </c>
      <c r="K27" s="287">
        <v>100.46795888209196</v>
      </c>
      <c r="L27" s="287">
        <v>110.56613231311114</v>
      </c>
      <c r="M27" s="287">
        <v>108.21392208839531</v>
      </c>
      <c r="N27" s="287">
        <v>93.9470871191876</v>
      </c>
      <c r="O27" s="287">
        <v>93.145450274080332</v>
      </c>
      <c r="P27" s="287">
        <v>106.07922604261995</v>
      </c>
      <c r="Q27" s="287">
        <v>97.199501632434533</v>
      </c>
    </row>
    <row r="28" spans="1:17" s="102" customFormat="1">
      <c r="A28" s="111" t="s">
        <v>551</v>
      </c>
      <c r="B28" s="286">
        <v>106.95343040536895</v>
      </c>
      <c r="C28" s="287">
        <v>106.75380790785279</v>
      </c>
      <c r="D28" s="286">
        <v>107.39245139320752</v>
      </c>
      <c r="E28" s="287">
        <v>108.06543131369619</v>
      </c>
      <c r="F28" s="286">
        <v>97.704478540823899</v>
      </c>
      <c r="G28" s="287">
        <v>102.8693964744068</v>
      </c>
      <c r="H28" s="287">
        <v>107.5330627423446</v>
      </c>
      <c r="I28" s="287">
        <v>111.95803133783045</v>
      </c>
      <c r="J28" s="287">
        <v>101.49235264212079</v>
      </c>
      <c r="K28" s="287">
        <v>101.19928396134092</v>
      </c>
      <c r="L28" s="287">
        <v>108.6200345951742</v>
      </c>
      <c r="M28" s="287">
        <v>105.21879506858784</v>
      </c>
      <c r="N28" s="287">
        <v>99.06878536043962</v>
      </c>
      <c r="O28" s="287">
        <v>97.73566329242216</v>
      </c>
      <c r="P28" s="287">
        <v>110.91032301784504</v>
      </c>
      <c r="Q28" s="287">
        <v>116.20111245190137</v>
      </c>
    </row>
    <row r="29" spans="1:17" s="102" customFormat="1">
      <c r="A29" s="111" t="s">
        <v>552</v>
      </c>
      <c r="B29" s="286">
        <v>106.68768817217493</v>
      </c>
      <c r="C29" s="287">
        <v>105.69494028110027</v>
      </c>
      <c r="D29" s="286">
        <v>107.17297109854445</v>
      </c>
      <c r="E29" s="287">
        <v>106.24734177713458</v>
      </c>
      <c r="F29" s="286">
        <v>95.753539539243249</v>
      </c>
      <c r="G29" s="287">
        <v>96.593846211210803</v>
      </c>
      <c r="H29" s="287">
        <v>107.34348150959229</v>
      </c>
      <c r="I29" s="287">
        <v>114.18132478059609</v>
      </c>
      <c r="J29" s="287">
        <v>101.64126713772146</v>
      </c>
      <c r="K29" s="287">
        <v>101.89997159489792</v>
      </c>
      <c r="L29" s="287">
        <v>108.23818465007835</v>
      </c>
      <c r="M29" s="287">
        <v>105.74697247805467</v>
      </c>
      <c r="N29" s="287">
        <v>94.971882939481873</v>
      </c>
      <c r="O29" s="287">
        <v>91.471695394950643</v>
      </c>
      <c r="P29" s="287">
        <v>111.96195005945305</v>
      </c>
      <c r="Q29" s="287">
        <v>117.19307952823333</v>
      </c>
    </row>
    <row r="30" spans="1:17" s="102" customFormat="1">
      <c r="A30" s="111" t="s">
        <v>553</v>
      </c>
      <c r="B30" s="286">
        <v>107.61544002817331</v>
      </c>
      <c r="C30" s="287">
        <v>106.25124621213253</v>
      </c>
      <c r="D30" s="286">
        <v>107.77793657599288</v>
      </c>
      <c r="E30" s="287">
        <v>106.93550129178384</v>
      </c>
      <c r="F30" s="286">
        <v>96.821793416572078</v>
      </c>
      <c r="G30" s="287">
        <v>97.606633784274521</v>
      </c>
      <c r="H30" s="287">
        <v>107.92804738635651</v>
      </c>
      <c r="I30" s="287">
        <v>113.10185414929907</v>
      </c>
      <c r="J30" s="287">
        <v>100.90667819479184</v>
      </c>
      <c r="K30" s="287">
        <v>101.0668200806017</v>
      </c>
      <c r="L30" s="287">
        <v>111.02045704122089</v>
      </c>
      <c r="M30" s="287">
        <v>106.95670435659692</v>
      </c>
      <c r="N30" s="287">
        <v>95.154683369453906</v>
      </c>
      <c r="O30" s="287">
        <v>91.330510857990276</v>
      </c>
      <c r="P30" s="287">
        <v>115.27048428773861</v>
      </c>
      <c r="Q30" s="287">
        <v>120.99971461119384</v>
      </c>
    </row>
    <row r="31" spans="1:17" s="102" customFormat="1">
      <c r="A31" s="171" t="s">
        <v>554</v>
      </c>
      <c r="B31" s="288">
        <v>106.2927982680294</v>
      </c>
      <c r="C31" s="289">
        <v>105.72502404264507</v>
      </c>
      <c r="D31" s="288">
        <v>106.31644831436542</v>
      </c>
      <c r="E31" s="289">
        <v>106.4471228406577</v>
      </c>
      <c r="F31" s="288">
        <v>97.107426247344108</v>
      </c>
      <c r="G31" s="289">
        <v>99.031943810614663</v>
      </c>
      <c r="H31" s="289">
        <v>106.43712306668422</v>
      </c>
      <c r="I31" s="289">
        <v>111.47702224675101</v>
      </c>
      <c r="J31" s="289">
        <v>101.14023683947796</v>
      </c>
      <c r="K31" s="289">
        <v>101.2763308831115</v>
      </c>
      <c r="L31" s="289">
        <v>108.46641430714065</v>
      </c>
      <c r="M31" s="289">
        <v>105.29110644071487</v>
      </c>
      <c r="N31" s="289">
        <v>96.439454793507508</v>
      </c>
      <c r="O31" s="289">
        <v>95.239474497559613</v>
      </c>
      <c r="P31" s="289">
        <v>115.70541878792105</v>
      </c>
      <c r="Q31" s="289">
        <v>121.36920982482833</v>
      </c>
    </row>
    <row r="32" spans="1:17" s="102" customFormat="1">
      <c r="A32" s="111" t="s">
        <v>555</v>
      </c>
      <c r="B32" s="286">
        <v>108.12726551170135</v>
      </c>
      <c r="C32" s="287">
        <v>107.7947665288433</v>
      </c>
      <c r="D32" s="286">
        <v>107.86560746714943</v>
      </c>
      <c r="E32" s="287">
        <v>108.57956479635358</v>
      </c>
      <c r="F32" s="286">
        <v>98.048858235026472</v>
      </c>
      <c r="G32" s="287">
        <v>101.05410469683895</v>
      </c>
      <c r="H32" s="287">
        <v>107.99118805395294</v>
      </c>
      <c r="I32" s="287">
        <v>113.12141011915887</v>
      </c>
      <c r="J32" s="287">
        <v>102.57639266877203</v>
      </c>
      <c r="K32" s="287">
        <v>102.97748651186305</v>
      </c>
      <c r="L32" s="287">
        <v>111.67627293521257</v>
      </c>
      <c r="M32" s="287">
        <v>107.99166670619545</v>
      </c>
      <c r="N32" s="287">
        <v>99.045046120779716</v>
      </c>
      <c r="O32" s="287">
        <v>95.763302485882164</v>
      </c>
      <c r="P32" s="287">
        <v>114.77804613975182</v>
      </c>
      <c r="Q32" s="287">
        <v>114.82688164087821</v>
      </c>
    </row>
    <row r="33" spans="1:17" s="102" customFormat="1">
      <c r="A33" s="111" t="s">
        <v>556</v>
      </c>
      <c r="B33" s="286">
        <v>106.84175825225866</v>
      </c>
      <c r="C33" s="287">
        <v>107.86954975281124</v>
      </c>
      <c r="D33" s="286">
        <v>106.84497112638473</v>
      </c>
      <c r="E33" s="287">
        <v>109.30732679869789</v>
      </c>
      <c r="F33" s="286">
        <v>99.080041149830308</v>
      </c>
      <c r="G33" s="287">
        <v>103.19340798321059</v>
      </c>
      <c r="H33" s="287">
        <v>106.94433537169496</v>
      </c>
      <c r="I33" s="287">
        <v>113.46648411265676</v>
      </c>
      <c r="J33" s="287">
        <v>101.21240582441568</v>
      </c>
      <c r="K33" s="287">
        <v>101.0937666512163</v>
      </c>
      <c r="L33" s="287">
        <v>109.57530898495507</v>
      </c>
      <c r="M33" s="287">
        <v>106.67707033707356</v>
      </c>
      <c r="N33" s="287">
        <v>99.894023179032899</v>
      </c>
      <c r="O33" s="287">
        <v>100.35469333578931</v>
      </c>
      <c r="P33" s="287">
        <v>111.90476190476191</v>
      </c>
      <c r="Q33" s="287">
        <v>112.03312583579191</v>
      </c>
    </row>
    <row r="34" spans="1:17" s="102" customFormat="1">
      <c r="A34" s="111" t="s">
        <v>557</v>
      </c>
      <c r="B34" s="286">
        <v>108.32191618079987</v>
      </c>
      <c r="C34" s="287">
        <v>107.52760814974999</v>
      </c>
      <c r="D34" s="286">
        <v>108.79571500871175</v>
      </c>
      <c r="E34" s="287">
        <v>108.28149391472519</v>
      </c>
      <c r="F34" s="286">
        <v>100.0084245998315</v>
      </c>
      <c r="G34" s="287">
        <v>99.152915836618007</v>
      </c>
      <c r="H34" s="287">
        <v>108.9209076640617</v>
      </c>
      <c r="I34" s="287">
        <v>115.25357014479924</v>
      </c>
      <c r="J34" s="287">
        <v>102.18907449991146</v>
      </c>
      <c r="K34" s="287">
        <v>102.58790122930877</v>
      </c>
      <c r="L34" s="287">
        <v>110.43154636865249</v>
      </c>
      <c r="M34" s="287">
        <v>107.66021495725104</v>
      </c>
      <c r="N34" s="287">
        <v>99.073577222941196</v>
      </c>
      <c r="O34" s="287">
        <v>98.152328520620742</v>
      </c>
      <c r="P34" s="287">
        <v>112.78305332359386</v>
      </c>
      <c r="Q34" s="287">
        <v>107.81502244876584</v>
      </c>
    </row>
    <row r="35" spans="1:17" s="102" customFormat="1">
      <c r="A35" s="111" t="s">
        <v>558</v>
      </c>
      <c r="B35" s="286">
        <v>107.3319034439357</v>
      </c>
      <c r="C35" s="287">
        <v>106.06759953172937</v>
      </c>
      <c r="D35" s="286">
        <v>107.4259283589686</v>
      </c>
      <c r="E35" s="287">
        <v>106.64252354879838</v>
      </c>
      <c r="F35" s="286">
        <v>100.3554771004729</v>
      </c>
      <c r="G35" s="287">
        <v>101.97868044429697</v>
      </c>
      <c r="H35" s="287">
        <v>107.52783255813519</v>
      </c>
      <c r="I35" s="287">
        <v>110.29501509230273</v>
      </c>
      <c r="J35" s="287">
        <v>102.2744301719362</v>
      </c>
      <c r="K35" s="287">
        <v>102.51474671600167</v>
      </c>
      <c r="L35" s="287">
        <v>109.87158534893202</v>
      </c>
      <c r="M35" s="287">
        <v>105.75308070517045</v>
      </c>
      <c r="N35" s="287">
        <v>100.71824113164098</v>
      </c>
      <c r="O35" s="287">
        <v>98.934323870974637</v>
      </c>
      <c r="P35" s="287">
        <v>114.16716776909199</v>
      </c>
      <c r="Q35" s="287">
        <v>111.72886364419996</v>
      </c>
    </row>
    <row r="36" spans="1:17" s="102" customFormat="1">
      <c r="A36" s="171" t="s">
        <v>559</v>
      </c>
      <c r="B36" s="288">
        <v>108.36294197460118</v>
      </c>
      <c r="C36" s="289">
        <v>106.78845180502454</v>
      </c>
      <c r="D36" s="288">
        <v>108.40548481377807</v>
      </c>
      <c r="E36" s="289">
        <v>107.30902381647938</v>
      </c>
      <c r="F36" s="288">
        <v>99.237108915325635</v>
      </c>
      <c r="G36" s="289">
        <v>101.17356503835234</v>
      </c>
      <c r="H36" s="289">
        <v>108.53840677298277</v>
      </c>
      <c r="I36" s="289">
        <v>111.79078597582262</v>
      </c>
      <c r="J36" s="289">
        <v>103.37330863272589</v>
      </c>
      <c r="K36" s="289">
        <v>103.30203752517941</v>
      </c>
      <c r="L36" s="289">
        <v>110.98360270038101</v>
      </c>
      <c r="M36" s="289">
        <v>107.04661106271949</v>
      </c>
      <c r="N36" s="289">
        <v>100.04504984547418</v>
      </c>
      <c r="O36" s="289">
        <v>97.052532211214768</v>
      </c>
      <c r="P36" s="289">
        <v>114.77346459335496</v>
      </c>
      <c r="Q36" s="289">
        <v>113.83673600889009</v>
      </c>
    </row>
    <row r="37" spans="1:17" s="102" customFormat="1">
      <c r="A37" s="111" t="s">
        <v>560</v>
      </c>
      <c r="B37" s="286">
        <v>106.73408275408458</v>
      </c>
      <c r="C37" s="287">
        <v>106.03009542771984</v>
      </c>
      <c r="D37" s="286">
        <v>106.87493324288538</v>
      </c>
      <c r="E37" s="287">
        <v>106.71967809281333</v>
      </c>
      <c r="F37" s="286">
        <v>97.665899767678397</v>
      </c>
      <c r="G37" s="287">
        <v>99.879691949283639</v>
      </c>
      <c r="H37" s="287">
        <v>106.99629201652149</v>
      </c>
      <c r="I37" s="287">
        <v>111.59785693916695</v>
      </c>
      <c r="J37" s="287">
        <v>102.38228983607264</v>
      </c>
      <c r="K37" s="287">
        <v>102.47023817116994</v>
      </c>
      <c r="L37" s="287">
        <v>108.53449965899773</v>
      </c>
      <c r="M37" s="287">
        <v>105.60476050225817</v>
      </c>
      <c r="N37" s="287">
        <v>98.02772837336876</v>
      </c>
      <c r="O37" s="287">
        <v>96.427815096398845</v>
      </c>
      <c r="P37" s="287">
        <v>117.57145825294589</v>
      </c>
      <c r="Q37" s="287">
        <v>116.57506767860856</v>
      </c>
    </row>
    <row r="38" spans="1:17" s="102" customFormat="1">
      <c r="A38" s="111" t="s">
        <v>561</v>
      </c>
      <c r="B38" s="286">
        <v>106.67117593391431</v>
      </c>
      <c r="C38" s="287">
        <v>105.77407995310617</v>
      </c>
      <c r="D38" s="286">
        <v>107.05251259833435</v>
      </c>
      <c r="E38" s="287">
        <v>106.49285662251158</v>
      </c>
      <c r="F38" s="286">
        <v>95.83869905064239</v>
      </c>
      <c r="G38" s="287">
        <v>100.09706114245375</v>
      </c>
      <c r="H38" s="287">
        <v>107.21701933602077</v>
      </c>
      <c r="I38" s="287">
        <v>110.68139984273229</v>
      </c>
      <c r="J38" s="287">
        <v>101.41851763543512</v>
      </c>
      <c r="K38" s="287">
        <v>101.71616164831012</v>
      </c>
      <c r="L38" s="287">
        <v>108.6668573192175</v>
      </c>
      <c r="M38" s="287">
        <v>104.68520543859208</v>
      </c>
      <c r="N38" s="287">
        <v>95.218506428619008</v>
      </c>
      <c r="O38" s="287">
        <v>97.102476740526271</v>
      </c>
      <c r="P38" s="287">
        <v>110.34675615212528</v>
      </c>
      <c r="Q38" s="287">
        <v>111.0403304412509</v>
      </c>
    </row>
    <row r="39" spans="1:17" s="102" customFormat="1">
      <c r="A39" s="111" t="s">
        <v>562</v>
      </c>
      <c r="B39" s="286">
        <v>106.19958230906204</v>
      </c>
      <c r="C39" s="287">
        <v>105.87357578162309</v>
      </c>
      <c r="D39" s="286">
        <v>106.35803377706374</v>
      </c>
      <c r="E39" s="287">
        <v>106.55840352213497</v>
      </c>
      <c r="F39" s="286">
        <v>94.485442674549674</v>
      </c>
      <c r="G39" s="287">
        <v>98.835949685051617</v>
      </c>
      <c r="H39" s="287">
        <v>106.52673242433795</v>
      </c>
      <c r="I39" s="287">
        <v>111.89232550079555</v>
      </c>
      <c r="J39" s="287">
        <v>101.40978641729821</v>
      </c>
      <c r="K39" s="287">
        <v>100.63814966226974</v>
      </c>
      <c r="L39" s="287">
        <v>108.339256395351</v>
      </c>
      <c r="M39" s="287">
        <v>106.09698166904884</v>
      </c>
      <c r="N39" s="287">
        <v>94.54532070471609</v>
      </c>
      <c r="O39" s="287">
        <v>92.867675432787067</v>
      </c>
      <c r="P39" s="287">
        <v>114.24261670371547</v>
      </c>
      <c r="Q39" s="287">
        <v>115.62469895418972</v>
      </c>
    </row>
    <row r="40" spans="1:17" s="102" customFormat="1">
      <c r="A40" s="111" t="s">
        <v>563</v>
      </c>
      <c r="B40" s="286">
        <v>103.05073547031557</v>
      </c>
      <c r="C40" s="287">
        <v>103.91083109173978</v>
      </c>
      <c r="D40" s="286">
        <v>103.01778046216825</v>
      </c>
      <c r="E40" s="287">
        <v>104.12781738962332</v>
      </c>
      <c r="F40" s="286">
        <v>97.804552284489958</v>
      </c>
      <c r="G40" s="287">
        <v>99.29237767103389</v>
      </c>
      <c r="H40" s="287">
        <v>103.10923725715033</v>
      </c>
      <c r="I40" s="287">
        <v>108.62155578477719</v>
      </c>
      <c r="J40" s="287">
        <v>100.01834162641194</v>
      </c>
      <c r="K40" s="287">
        <v>101.92701150253281</v>
      </c>
      <c r="L40" s="287">
        <v>104.44185200109186</v>
      </c>
      <c r="M40" s="287">
        <v>104.12571965669419</v>
      </c>
      <c r="N40" s="287">
        <v>97.322315108420611</v>
      </c>
      <c r="O40" s="287">
        <v>92.656330030267569</v>
      </c>
      <c r="P40" s="287">
        <v>113.90041493775934</v>
      </c>
      <c r="Q40" s="287">
        <v>115.15013798515888</v>
      </c>
    </row>
    <row r="41" spans="1:17" s="102" customFormat="1">
      <c r="A41" s="171" t="s">
        <v>564</v>
      </c>
      <c r="B41" s="288">
        <v>105.48709083925949</v>
      </c>
      <c r="C41" s="289">
        <v>104.0414446024722</v>
      </c>
      <c r="D41" s="288">
        <v>105.87884535084741</v>
      </c>
      <c r="E41" s="289">
        <v>104.77607080701009</v>
      </c>
      <c r="F41" s="288">
        <v>92.297861882526419</v>
      </c>
      <c r="G41" s="289">
        <v>95.501617683774995</v>
      </c>
      <c r="H41" s="289">
        <v>106.09797685798353</v>
      </c>
      <c r="I41" s="289">
        <v>112.95374331722252</v>
      </c>
      <c r="J41" s="289">
        <v>99.516932080427381</v>
      </c>
      <c r="K41" s="289">
        <v>99.775574426063883</v>
      </c>
      <c r="L41" s="289">
        <v>107.11002506000158</v>
      </c>
      <c r="M41" s="289">
        <v>103.77832872404773</v>
      </c>
      <c r="N41" s="289">
        <v>93.076881487889267</v>
      </c>
      <c r="O41" s="289">
        <v>92.469898257662635</v>
      </c>
      <c r="P41" s="289">
        <v>100.68301769636759</v>
      </c>
      <c r="Q41" s="289">
        <v>100.42734357950205</v>
      </c>
    </row>
    <row r="42" spans="1:17" s="102" customFormat="1">
      <c r="A42" s="111" t="s">
        <v>565</v>
      </c>
      <c r="B42" s="286">
        <v>106.66980242575551</v>
      </c>
      <c r="C42" s="287">
        <v>105.32157728243332</v>
      </c>
      <c r="D42" s="286">
        <v>107.66528057207225</v>
      </c>
      <c r="E42" s="287">
        <v>106.12719388865828</v>
      </c>
      <c r="F42" s="286">
        <v>98.302586362814253</v>
      </c>
      <c r="G42" s="287">
        <v>98.88985559742774</v>
      </c>
      <c r="H42" s="287">
        <v>107.81261651520285</v>
      </c>
      <c r="I42" s="287">
        <v>111.66863129511113</v>
      </c>
      <c r="J42" s="287">
        <v>100.64228188744279</v>
      </c>
      <c r="K42" s="287">
        <v>101.59820698666393</v>
      </c>
      <c r="L42" s="287">
        <v>108.12557964861436</v>
      </c>
      <c r="M42" s="287">
        <v>104.19663372729462</v>
      </c>
      <c r="N42" s="287">
        <v>97.879089438984948</v>
      </c>
      <c r="O42" s="287">
        <v>94.571181500414752</v>
      </c>
      <c r="P42" s="287">
        <v>115.24473283665786</v>
      </c>
      <c r="Q42" s="287">
        <v>108.74905819007303</v>
      </c>
    </row>
    <row r="43" spans="1:17" s="102" customFormat="1">
      <c r="A43" s="111" t="s">
        <v>566</v>
      </c>
      <c r="B43" s="286">
        <v>106.76827601626997</v>
      </c>
      <c r="C43" s="287">
        <v>105.89884202126225</v>
      </c>
      <c r="D43" s="286">
        <v>107.15644276220584</v>
      </c>
      <c r="E43" s="287">
        <v>106.72187047455628</v>
      </c>
      <c r="F43" s="286">
        <v>96.877215533748995</v>
      </c>
      <c r="G43" s="287">
        <v>98.671119400402048</v>
      </c>
      <c r="H43" s="287">
        <v>107.30546031401454</v>
      </c>
      <c r="I43" s="287">
        <v>112.70251426236398</v>
      </c>
      <c r="J43" s="287">
        <v>101.10836605424419</v>
      </c>
      <c r="K43" s="287">
        <v>101.61335220368701</v>
      </c>
      <c r="L43" s="287">
        <v>108.58181912419562</v>
      </c>
      <c r="M43" s="287">
        <v>105.41538608983947</v>
      </c>
      <c r="N43" s="287">
        <v>96.422826798014398</v>
      </c>
      <c r="O43" s="287">
        <v>94.15466953304103</v>
      </c>
      <c r="P43" s="287">
        <v>112.93040589807988</v>
      </c>
      <c r="Q43" s="287">
        <v>111.68021347385289</v>
      </c>
    </row>
    <row r="44" spans="1:17" s="102" customFormat="1">
      <c r="A44" s="111" t="s">
        <v>567</v>
      </c>
      <c r="B44" s="286">
        <v>105.32721050593024</v>
      </c>
      <c r="C44" s="287">
        <v>105.34418242433188</v>
      </c>
      <c r="D44" s="286">
        <v>105.37276306816811</v>
      </c>
      <c r="E44" s="287">
        <v>106.39111358940426</v>
      </c>
      <c r="F44" s="286">
        <v>99.059764096500857</v>
      </c>
      <c r="G44" s="287">
        <v>100.1141242309638</v>
      </c>
      <c r="H44" s="287">
        <v>105.46573962362716</v>
      </c>
      <c r="I44" s="287">
        <v>111.37872234545712</v>
      </c>
      <c r="J44" s="287">
        <v>101.04490648113055</v>
      </c>
      <c r="K44" s="287">
        <v>100.73782731848621</v>
      </c>
      <c r="L44" s="287">
        <v>107.06724055681194</v>
      </c>
      <c r="M44" s="287">
        <v>104.2860797063677</v>
      </c>
      <c r="N44" s="287">
        <v>98.862310851189619</v>
      </c>
      <c r="O44" s="287">
        <v>96.542661898207314</v>
      </c>
      <c r="P44" s="287">
        <v>108.47903741304756</v>
      </c>
      <c r="Q44" s="287">
        <v>108.71621181256394</v>
      </c>
    </row>
    <row r="45" spans="1:17" s="102" customFormat="1">
      <c r="A45" s="111" t="s">
        <v>568</v>
      </c>
      <c r="B45" s="286">
        <v>105.57225724864976</v>
      </c>
      <c r="C45" s="287">
        <v>105.8096655123332</v>
      </c>
      <c r="D45" s="286">
        <v>105.9295784822561</v>
      </c>
      <c r="E45" s="287">
        <v>106.11860468754644</v>
      </c>
      <c r="F45" s="286">
        <v>97.893026864513615</v>
      </c>
      <c r="G45" s="287">
        <v>99.493438629758288</v>
      </c>
      <c r="H45" s="287">
        <v>106.05492991942494</v>
      </c>
      <c r="I45" s="287">
        <v>111.1780192668588</v>
      </c>
      <c r="J45" s="287">
        <v>101.30349401410608</v>
      </c>
      <c r="K45" s="287">
        <v>101.98942115619984</v>
      </c>
      <c r="L45" s="287">
        <v>107.17027896656937</v>
      </c>
      <c r="M45" s="287">
        <v>107.28441372577949</v>
      </c>
      <c r="N45" s="287">
        <v>96.027235537984239</v>
      </c>
      <c r="O45" s="287">
        <v>92.600094192468248</v>
      </c>
      <c r="P45" s="287">
        <v>110.56818181818183</v>
      </c>
      <c r="Q45" s="287">
        <v>103.88013633789892</v>
      </c>
    </row>
    <row r="46" spans="1:17" s="102" customFormat="1">
      <c r="A46" s="171" t="s">
        <v>569</v>
      </c>
      <c r="B46" s="288">
        <v>106.43879406937333</v>
      </c>
      <c r="C46" s="289">
        <v>104.95583900823024</v>
      </c>
      <c r="D46" s="288">
        <v>106.90627696389785</v>
      </c>
      <c r="E46" s="289">
        <v>105.49722125818045</v>
      </c>
      <c r="F46" s="288">
        <v>95.741928529078862</v>
      </c>
      <c r="G46" s="289">
        <v>97.259452263709278</v>
      </c>
      <c r="H46" s="289">
        <v>107.07315304670087</v>
      </c>
      <c r="I46" s="289">
        <v>111.78493178554281</v>
      </c>
      <c r="J46" s="289">
        <v>100.52194273569401</v>
      </c>
      <c r="K46" s="289">
        <v>100.22274792643991</v>
      </c>
      <c r="L46" s="289">
        <v>108.45441344173798</v>
      </c>
      <c r="M46" s="289">
        <v>105.56952755333462</v>
      </c>
      <c r="N46" s="289">
        <v>95.190401035975881</v>
      </c>
      <c r="O46" s="289">
        <v>95.187083355749436</v>
      </c>
      <c r="P46" s="289">
        <v>128.48991237008357</v>
      </c>
      <c r="Q46" s="289">
        <v>120.81776361063226</v>
      </c>
    </row>
    <row r="47" spans="1:17" s="102" customFormat="1">
      <c r="A47" s="111" t="s">
        <v>570</v>
      </c>
      <c r="B47" s="286">
        <v>106.28051718617972</v>
      </c>
      <c r="C47" s="287">
        <v>105.92927971738679</v>
      </c>
      <c r="D47" s="286">
        <v>106.40916319924668</v>
      </c>
      <c r="E47" s="287">
        <v>106.96534822797692</v>
      </c>
      <c r="F47" s="286">
        <v>97.752524579680795</v>
      </c>
      <c r="G47" s="287">
        <v>100.00527391235224</v>
      </c>
      <c r="H47" s="287">
        <v>106.547994346631</v>
      </c>
      <c r="I47" s="287">
        <v>112.39193759566328</v>
      </c>
      <c r="J47" s="287">
        <v>100.25653403316635</v>
      </c>
      <c r="K47" s="287">
        <v>100.60631085009668</v>
      </c>
      <c r="L47" s="287">
        <v>109.15452066272644</v>
      </c>
      <c r="M47" s="287">
        <v>104.80792839013513</v>
      </c>
      <c r="N47" s="287">
        <v>97.756894161146207</v>
      </c>
      <c r="O47" s="287">
        <v>95.369648744496388</v>
      </c>
      <c r="P47" s="287">
        <v>116.64772727272728</v>
      </c>
      <c r="Q47" s="287">
        <v>109.22490796326119</v>
      </c>
    </row>
    <row r="48" spans="1:17" s="102" customFormat="1">
      <c r="A48" s="111" t="s">
        <v>571</v>
      </c>
      <c r="B48" s="286">
        <v>104.06932135793497</v>
      </c>
      <c r="C48" s="287">
        <v>103.09379749649898</v>
      </c>
      <c r="D48" s="286">
        <v>104.48250344528986</v>
      </c>
      <c r="E48" s="287">
        <v>103.46314343706152</v>
      </c>
      <c r="F48" s="286">
        <v>94.95815065763253</v>
      </c>
      <c r="G48" s="287">
        <v>96.99653003858819</v>
      </c>
      <c r="H48" s="287">
        <v>104.6557357143472</v>
      </c>
      <c r="I48" s="287">
        <v>109.36860794001124</v>
      </c>
      <c r="J48" s="287">
        <v>100.00016793118851</v>
      </c>
      <c r="K48" s="287">
        <v>100.19650611967722</v>
      </c>
      <c r="L48" s="287">
        <v>105.20027591419621</v>
      </c>
      <c r="M48" s="287">
        <v>103.24083031413363</v>
      </c>
      <c r="N48" s="287">
        <v>94.216496289035149</v>
      </c>
      <c r="O48" s="287">
        <v>93.881665163339605</v>
      </c>
      <c r="P48" s="287">
        <v>109.77424320164187</v>
      </c>
      <c r="Q48" s="287">
        <v>106.64895790715154</v>
      </c>
    </row>
    <row r="49" spans="1:17" s="102" customFormat="1">
      <c r="A49" s="111" t="s">
        <v>572</v>
      </c>
      <c r="B49" s="286">
        <v>108.28226689576496</v>
      </c>
      <c r="C49" s="287">
        <v>106.86788924400585</v>
      </c>
      <c r="D49" s="286">
        <v>108.59344724684183</v>
      </c>
      <c r="E49" s="287">
        <v>107.82508861933218</v>
      </c>
      <c r="F49" s="286">
        <v>98.433212523061655</v>
      </c>
      <c r="G49" s="287">
        <v>100.50494953951774</v>
      </c>
      <c r="H49" s="287">
        <v>108.76153058911609</v>
      </c>
      <c r="I49" s="287">
        <v>114.36656167607457</v>
      </c>
      <c r="J49" s="287">
        <v>102.16572149238121</v>
      </c>
      <c r="K49" s="287">
        <v>101.69328001142983</v>
      </c>
      <c r="L49" s="287">
        <v>110.4155123077317</v>
      </c>
      <c r="M49" s="287">
        <v>106.27414890867691</v>
      </c>
      <c r="N49" s="287">
        <v>99.243279993484492</v>
      </c>
      <c r="O49" s="287">
        <v>96.248768236746614</v>
      </c>
      <c r="P49" s="287">
        <v>115.58018547839855</v>
      </c>
      <c r="Q49" s="287">
        <v>112.24268613258333</v>
      </c>
    </row>
    <row r="50" spans="1:17" s="102" customFormat="1">
      <c r="A50" s="111" t="s">
        <v>573</v>
      </c>
      <c r="B50" s="286">
        <v>107.10499329964946</v>
      </c>
      <c r="C50" s="287">
        <v>108.01658650229965</v>
      </c>
      <c r="D50" s="286">
        <v>108.01624493118527</v>
      </c>
      <c r="E50" s="287">
        <v>109.77958806049163</v>
      </c>
      <c r="F50" s="286">
        <v>100.11973359275612</v>
      </c>
      <c r="G50" s="287">
        <v>102.64153012101221</v>
      </c>
      <c r="H50" s="287">
        <v>108.148881378515</v>
      </c>
      <c r="I50" s="287">
        <v>115.5640791517512</v>
      </c>
      <c r="J50" s="287">
        <v>99.386531312224491</v>
      </c>
      <c r="K50" s="287">
        <v>99.60335663084939</v>
      </c>
      <c r="L50" s="287">
        <v>108.74414659981578</v>
      </c>
      <c r="M50" s="287">
        <v>106.10462267729713</v>
      </c>
      <c r="N50" s="287">
        <v>99.265468554857009</v>
      </c>
      <c r="O50" s="287">
        <v>97.4365235077737</v>
      </c>
      <c r="P50" s="287">
        <v>116.00130890052355</v>
      </c>
      <c r="Q50" s="287">
        <v>110.82349584519362</v>
      </c>
    </row>
    <row r="51" spans="1:17" s="102" customFormat="1">
      <c r="A51" s="171" t="s">
        <v>574</v>
      </c>
      <c r="B51" s="288">
        <v>105.61878131068596</v>
      </c>
      <c r="C51" s="289">
        <v>104.98941226207803</v>
      </c>
      <c r="D51" s="288">
        <v>106.42197327791685</v>
      </c>
      <c r="E51" s="289">
        <v>106.29640453529019</v>
      </c>
      <c r="F51" s="288">
        <v>97.007672951297209</v>
      </c>
      <c r="G51" s="289">
        <v>99.920026758396403</v>
      </c>
      <c r="H51" s="289">
        <v>106.59001310280769</v>
      </c>
      <c r="I51" s="289">
        <v>111.95723775935495</v>
      </c>
      <c r="J51" s="289">
        <v>99.737694047142256</v>
      </c>
      <c r="K51" s="289">
        <v>99.357751630875498</v>
      </c>
      <c r="L51" s="289">
        <v>106.92066579360019</v>
      </c>
      <c r="M51" s="289">
        <v>103.34611630380419</v>
      </c>
      <c r="N51" s="289">
        <v>97.333522848411619</v>
      </c>
      <c r="O51" s="289">
        <v>93.709665407793295</v>
      </c>
      <c r="P51" s="289">
        <v>111.53905171090992</v>
      </c>
      <c r="Q51" s="289">
        <v>115.69415868732766</v>
      </c>
    </row>
    <row r="52" spans="1:17" s="102" customFormat="1">
      <c r="A52" s="111" t="s">
        <v>575</v>
      </c>
      <c r="B52" s="286">
        <v>108.47308142107333</v>
      </c>
      <c r="C52" s="287">
        <v>106.63224023460339</v>
      </c>
      <c r="D52" s="286">
        <v>108.71500883104581</v>
      </c>
      <c r="E52" s="287">
        <v>107.53725477144617</v>
      </c>
      <c r="F52" s="286">
        <v>96.21060014905089</v>
      </c>
      <c r="G52" s="287">
        <v>99.74386175452662</v>
      </c>
      <c r="H52" s="287">
        <v>108.93532092376613</v>
      </c>
      <c r="I52" s="287">
        <v>114.1739318210561</v>
      </c>
      <c r="J52" s="287">
        <v>101.13150264209337</v>
      </c>
      <c r="K52" s="287">
        <v>101.20498282713477</v>
      </c>
      <c r="L52" s="287">
        <v>111.28773425055884</v>
      </c>
      <c r="M52" s="287">
        <v>105.97152227734912</v>
      </c>
      <c r="N52" s="287">
        <v>96.662341686355006</v>
      </c>
      <c r="O52" s="287">
        <v>95.781711054997217</v>
      </c>
      <c r="P52" s="287">
        <v>111.18367346938776</v>
      </c>
      <c r="Q52" s="287">
        <v>113.73976689113343</v>
      </c>
    </row>
    <row r="53" spans="1:17" s="102" customFormat="1">
      <c r="A53" s="111" t="s">
        <v>576</v>
      </c>
      <c r="B53" s="286">
        <v>107.30266469003027</v>
      </c>
      <c r="C53" s="287">
        <v>105.68897660980696</v>
      </c>
      <c r="D53" s="286">
        <v>107.58331311410601</v>
      </c>
      <c r="E53" s="287">
        <v>106.61249952075363</v>
      </c>
      <c r="F53" s="286">
        <v>97.226052696380208</v>
      </c>
      <c r="G53" s="287">
        <v>98.345858743804456</v>
      </c>
      <c r="H53" s="287">
        <v>107.79130900053926</v>
      </c>
      <c r="I53" s="287">
        <v>113.5670596038897</v>
      </c>
      <c r="J53" s="287">
        <v>101.74018371067028</v>
      </c>
      <c r="K53" s="287">
        <v>100.81207004536179</v>
      </c>
      <c r="L53" s="287">
        <v>108.8128462723281</v>
      </c>
      <c r="M53" s="287">
        <v>104.61147529159065</v>
      </c>
      <c r="N53" s="287">
        <v>97.140056261188306</v>
      </c>
      <c r="O53" s="287">
        <v>93.102075458434413</v>
      </c>
      <c r="P53" s="287">
        <v>114.73330276631515</v>
      </c>
      <c r="Q53" s="287">
        <v>106.85618099299012</v>
      </c>
    </row>
    <row r="54" spans="1:17" s="102" customFormat="1">
      <c r="A54" s="111" t="s">
        <v>577</v>
      </c>
      <c r="B54" s="286">
        <v>107.93912251134343</v>
      </c>
      <c r="C54" s="287">
        <v>107.59428076324615</v>
      </c>
      <c r="D54" s="286">
        <v>108.61497742853675</v>
      </c>
      <c r="E54" s="287">
        <v>108.42417921623144</v>
      </c>
      <c r="F54" s="286">
        <v>97.03866063517232</v>
      </c>
      <c r="G54" s="287">
        <v>99.680883749678216</v>
      </c>
      <c r="H54" s="287">
        <v>108.81267461604381</v>
      </c>
      <c r="I54" s="287">
        <v>115.48584340930074</v>
      </c>
      <c r="J54" s="287">
        <v>100.7482471209244</v>
      </c>
      <c r="K54" s="287">
        <v>100.90599924982853</v>
      </c>
      <c r="L54" s="287">
        <v>109.53960475799384</v>
      </c>
      <c r="M54" s="287">
        <v>108.25642484012465</v>
      </c>
      <c r="N54" s="287">
        <v>97.2584385467663</v>
      </c>
      <c r="O54" s="287">
        <v>94.218921077059761</v>
      </c>
      <c r="P54" s="287">
        <v>109.31827349737797</v>
      </c>
      <c r="Q54" s="287">
        <v>105.65953834771618</v>
      </c>
    </row>
    <row r="55" spans="1:17" s="102" customFormat="1">
      <c r="A55" s="111" t="s">
        <v>578</v>
      </c>
      <c r="B55" s="286">
        <v>106.50617990161004</v>
      </c>
      <c r="C55" s="287">
        <v>106.08484017053232</v>
      </c>
      <c r="D55" s="286">
        <v>107.36969197568823</v>
      </c>
      <c r="E55" s="287">
        <v>107.02346942948442</v>
      </c>
      <c r="F55" s="286">
        <v>97.002145504193479</v>
      </c>
      <c r="G55" s="287">
        <v>99.054291595865223</v>
      </c>
      <c r="H55" s="287">
        <v>107.55641173718222</v>
      </c>
      <c r="I55" s="287">
        <v>113.98823010974941</v>
      </c>
      <c r="J55" s="287">
        <v>99.877393931382755</v>
      </c>
      <c r="K55" s="287">
        <v>100.62011945812858</v>
      </c>
      <c r="L55" s="287">
        <v>107.98843962841977</v>
      </c>
      <c r="M55" s="287">
        <v>105.40674740612693</v>
      </c>
      <c r="N55" s="287">
        <v>97.268551823363396</v>
      </c>
      <c r="O55" s="287">
        <v>94.869116005799555</v>
      </c>
      <c r="P55" s="287">
        <v>106.67914491183134</v>
      </c>
      <c r="Q55" s="287">
        <v>104.03583286784728</v>
      </c>
    </row>
    <row r="56" spans="1:17" s="102" customFormat="1">
      <c r="A56" s="171" t="s">
        <v>579</v>
      </c>
      <c r="B56" s="288">
        <v>110.68871403424592</v>
      </c>
      <c r="C56" s="289">
        <v>104.47212729584565</v>
      </c>
      <c r="D56" s="288">
        <v>111.33994495413624</v>
      </c>
      <c r="E56" s="289">
        <v>103.91406634559183</v>
      </c>
      <c r="F56" s="288">
        <v>95.394896298604621</v>
      </c>
      <c r="G56" s="289">
        <v>96.138184631298998</v>
      </c>
      <c r="H56" s="289">
        <v>111.63888414649054</v>
      </c>
      <c r="I56" s="289">
        <v>111.16743945562268</v>
      </c>
      <c r="J56" s="289">
        <v>103.51490975414046</v>
      </c>
      <c r="K56" s="289">
        <v>104.12497085343853</v>
      </c>
      <c r="L56" s="289">
        <v>112.64836267457201</v>
      </c>
      <c r="M56" s="289">
        <v>106.74908930155593</v>
      </c>
      <c r="N56" s="289">
        <v>95.748637887678129</v>
      </c>
      <c r="O56" s="289">
        <v>93.084730791272065</v>
      </c>
      <c r="P56" s="289">
        <v>120.6174438687392</v>
      </c>
      <c r="Q56" s="289">
        <v>116.73691746369681</v>
      </c>
    </row>
  </sheetData>
  <customSheetViews>
    <customSheetView guid="{6F28069D-A7F4-41D2-AA1B-4487F97E36F1}" showRuler="0">
      <pageMargins left="0.77" right="0.78" top="0.59" bottom="0.6" header="0.51181102362204722" footer="0.47"/>
      <pageSetup paperSize="8" orientation="landscape" horizontalDpi="4294967292" r:id="rId1"/>
      <headerFooter alignWithMargins="0"/>
    </customSheetView>
  </customSheetViews>
  <mergeCells count="11">
    <mergeCell ref="A3:A5"/>
    <mergeCell ref="D4:E4"/>
    <mergeCell ref="F4:G4"/>
    <mergeCell ref="N3:O4"/>
    <mergeCell ref="B1:P1"/>
    <mergeCell ref="P3:Q4"/>
    <mergeCell ref="H4:I4"/>
    <mergeCell ref="D3:I3"/>
    <mergeCell ref="J3:K4"/>
    <mergeCell ref="L3:M4"/>
    <mergeCell ref="B3:C4"/>
  </mergeCells>
  <phoneticPr fontId="2"/>
  <pageMargins left="0.78740157480314965" right="0.78740157480314965" top="0.59055118110236227" bottom="0.59055118110236227" header="0.51181102362204722" footer="0.47244094488188981"/>
  <pageSetup paperSize="9" scale="68" orientation="landscape" horizontalDpi="4294967292" r:id="rId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dimension ref="A1:Z93"/>
  <sheetViews>
    <sheetView zoomScaleNormal="100" workbookViewId="0">
      <pane xSplit="2" ySplit="9" topLeftCell="C10" activePane="bottomRight" state="frozen"/>
      <selection sqref="A1:R1"/>
      <selection pane="topRight" sqref="A1:R1"/>
      <selection pane="bottomLeft" sqref="A1:R1"/>
      <selection pane="bottomRight"/>
    </sheetView>
  </sheetViews>
  <sheetFormatPr defaultColWidth="9" defaultRowHeight="13"/>
  <cols>
    <col min="1" max="1" width="13.90625" style="6" bestFit="1" customWidth="1"/>
    <col min="2" max="2" width="15.36328125" style="6" customWidth="1"/>
    <col min="3" max="14" width="15.26953125" style="5" customWidth="1"/>
    <col min="15" max="16" width="15.08984375" style="5" customWidth="1"/>
    <col min="17" max="18" width="15.08984375" style="6" customWidth="1"/>
    <col min="19" max="26" width="15.08984375" style="5" customWidth="1"/>
    <col min="27" max="16384" width="9" style="5"/>
  </cols>
  <sheetData>
    <row r="1" spans="1:26" ht="20.25" customHeight="1">
      <c r="C1" s="3" t="s">
        <v>123</v>
      </c>
      <c r="D1" s="3"/>
      <c r="E1" s="3"/>
      <c r="F1" s="3"/>
      <c r="G1" s="3"/>
      <c r="H1" s="3"/>
      <c r="I1" s="3"/>
      <c r="J1" s="3"/>
      <c r="K1" s="3"/>
      <c r="L1" s="3"/>
      <c r="M1" s="37"/>
      <c r="N1" s="37"/>
      <c r="O1" s="3" t="s">
        <v>124</v>
      </c>
      <c r="P1" s="3"/>
      <c r="Q1" s="3"/>
      <c r="R1" s="3"/>
      <c r="S1" s="3"/>
      <c r="T1" s="3"/>
      <c r="U1" s="3"/>
      <c r="V1" s="3"/>
      <c r="W1" s="3"/>
      <c r="X1" s="3"/>
    </row>
    <row r="2" spans="1:26" ht="13.5" customHeight="1">
      <c r="N2" s="8" t="s">
        <v>715</v>
      </c>
      <c r="Z2" s="8" t="s">
        <v>715</v>
      </c>
    </row>
    <row r="3" spans="1:26" ht="12" customHeight="1">
      <c r="A3" s="797" t="s">
        <v>527</v>
      </c>
      <c r="B3" s="798"/>
      <c r="C3" s="793" t="s">
        <v>581</v>
      </c>
      <c r="D3" s="826"/>
      <c r="E3" s="826"/>
      <c r="F3" s="794"/>
      <c r="G3" s="38" t="s">
        <v>582</v>
      </c>
      <c r="H3" s="38" t="s">
        <v>583</v>
      </c>
      <c r="I3" s="793" t="s">
        <v>584</v>
      </c>
      <c r="J3" s="826"/>
      <c r="K3" s="826"/>
      <c r="L3" s="826"/>
      <c r="M3" s="826"/>
      <c r="N3" s="794"/>
      <c r="O3" s="793" t="s">
        <v>585</v>
      </c>
      <c r="P3" s="826"/>
      <c r="Q3" s="826"/>
      <c r="R3" s="794"/>
      <c r="S3" s="38" t="s">
        <v>214</v>
      </c>
      <c r="T3" s="38" t="s">
        <v>587</v>
      </c>
      <c r="U3" s="793" t="s">
        <v>588</v>
      </c>
      <c r="V3" s="854"/>
      <c r="W3" s="854"/>
      <c r="X3" s="854"/>
      <c r="Y3" s="854"/>
      <c r="Z3" s="855"/>
    </row>
    <row r="4" spans="1:26" ht="12" customHeight="1">
      <c r="A4" s="799"/>
      <c r="B4" s="800"/>
      <c r="C4" s="793" t="s">
        <v>515</v>
      </c>
      <c r="D4" s="794"/>
      <c r="E4" s="851" t="s">
        <v>528</v>
      </c>
      <c r="F4" s="851" t="s">
        <v>435</v>
      </c>
      <c r="G4" s="778" t="s">
        <v>225</v>
      </c>
      <c r="H4" s="778" t="s">
        <v>524</v>
      </c>
      <c r="I4" s="793" t="s">
        <v>515</v>
      </c>
      <c r="J4" s="794"/>
      <c r="K4" s="851" t="s">
        <v>528</v>
      </c>
      <c r="L4" s="851" t="s">
        <v>435</v>
      </c>
      <c r="M4" s="778" t="s">
        <v>225</v>
      </c>
      <c r="N4" s="778" t="s">
        <v>524</v>
      </c>
      <c r="O4" s="793" t="s">
        <v>515</v>
      </c>
      <c r="P4" s="794"/>
      <c r="Q4" s="851" t="s">
        <v>528</v>
      </c>
      <c r="R4" s="851" t="s">
        <v>435</v>
      </c>
      <c r="S4" s="778" t="s">
        <v>225</v>
      </c>
      <c r="T4" s="778" t="s">
        <v>524</v>
      </c>
      <c r="U4" s="793" t="s">
        <v>515</v>
      </c>
      <c r="V4" s="794"/>
      <c r="W4" s="851" t="s">
        <v>528</v>
      </c>
      <c r="X4" s="851" t="s">
        <v>435</v>
      </c>
      <c r="Y4" s="778" t="s">
        <v>225</v>
      </c>
      <c r="Z4" s="778" t="s">
        <v>524</v>
      </c>
    </row>
    <row r="5" spans="1:26" ht="12" customHeight="1">
      <c r="A5" s="801"/>
      <c r="B5" s="802"/>
      <c r="C5" s="11" t="s">
        <v>520</v>
      </c>
      <c r="D5" s="13" t="s">
        <v>521</v>
      </c>
      <c r="E5" s="796"/>
      <c r="F5" s="856"/>
      <c r="G5" s="853"/>
      <c r="H5" s="853"/>
      <c r="I5" s="11" t="s">
        <v>520</v>
      </c>
      <c r="J5" s="13" t="s">
        <v>521</v>
      </c>
      <c r="K5" s="796"/>
      <c r="L5" s="796"/>
      <c r="M5" s="853"/>
      <c r="N5" s="853"/>
      <c r="O5" s="13" t="s">
        <v>520</v>
      </c>
      <c r="P5" s="11" t="s">
        <v>521</v>
      </c>
      <c r="Q5" s="856"/>
      <c r="R5" s="796"/>
      <c r="S5" s="853"/>
      <c r="T5" s="853"/>
      <c r="U5" s="39" t="s">
        <v>520</v>
      </c>
      <c r="V5" s="11" t="s">
        <v>521</v>
      </c>
      <c r="W5" s="856"/>
      <c r="X5" s="796"/>
      <c r="Y5" s="853"/>
      <c r="Z5" s="853"/>
    </row>
    <row r="6" spans="1:26" ht="13.5" customHeight="1">
      <c r="A6" s="363"/>
      <c r="B6" s="364"/>
      <c r="C6" s="14" t="s">
        <v>519</v>
      </c>
      <c r="D6" s="15" t="s">
        <v>519</v>
      </c>
      <c r="E6" s="14" t="s">
        <v>519</v>
      </c>
      <c r="F6" s="15" t="s">
        <v>519</v>
      </c>
      <c r="G6" s="16" t="s">
        <v>586</v>
      </c>
      <c r="H6" s="15" t="s">
        <v>586</v>
      </c>
      <c r="I6" s="14" t="s">
        <v>518</v>
      </c>
      <c r="J6" s="15" t="s">
        <v>518</v>
      </c>
      <c r="K6" s="14" t="s">
        <v>518</v>
      </c>
      <c r="L6" s="14" t="s">
        <v>530</v>
      </c>
      <c r="M6" s="15" t="s">
        <v>203</v>
      </c>
      <c r="N6" s="14" t="s">
        <v>518</v>
      </c>
      <c r="O6" s="15" t="s">
        <v>519</v>
      </c>
      <c r="P6" s="14" t="s">
        <v>519</v>
      </c>
      <c r="Q6" s="15" t="s">
        <v>519</v>
      </c>
      <c r="R6" s="14" t="s">
        <v>519</v>
      </c>
      <c r="S6" s="15" t="s">
        <v>586</v>
      </c>
      <c r="T6" s="14" t="s">
        <v>586</v>
      </c>
      <c r="U6" s="15" t="s">
        <v>586</v>
      </c>
      <c r="V6" s="14" t="s">
        <v>586</v>
      </c>
      <c r="W6" s="15" t="s">
        <v>586</v>
      </c>
      <c r="X6" s="14" t="s">
        <v>586</v>
      </c>
      <c r="Y6" s="15" t="s">
        <v>586</v>
      </c>
      <c r="Z6" s="14" t="s">
        <v>586</v>
      </c>
    </row>
    <row r="7" spans="1:26" s="19" customFormat="1" ht="17.25" customHeight="1">
      <c r="A7" s="350" t="s">
        <v>716</v>
      </c>
      <c r="B7" s="351"/>
      <c r="C7" s="40">
        <v>50979.254905926682</v>
      </c>
      <c r="D7" s="41">
        <v>1327.5934903089333</v>
      </c>
      <c r="E7" s="40">
        <v>1239.7198607553723</v>
      </c>
      <c r="F7" s="41">
        <v>1079.8310976085609</v>
      </c>
      <c r="G7" s="42">
        <v>21177.79188648313</v>
      </c>
      <c r="H7" s="43">
        <v>75713.703954587851</v>
      </c>
      <c r="I7" s="44">
        <v>10.730970735038957</v>
      </c>
      <c r="J7" s="44">
        <v>1.428854876105401</v>
      </c>
      <c r="K7" s="44">
        <v>1.618359591778908</v>
      </c>
      <c r="L7" s="44">
        <v>1.1995913447796944</v>
      </c>
      <c r="M7" s="44">
        <v>31.824030287900214</v>
      </c>
      <c r="N7" s="44">
        <v>6.7163731976377905</v>
      </c>
      <c r="O7" s="40">
        <v>4750.6657286342515</v>
      </c>
      <c r="P7" s="40">
        <v>929.13109127466203</v>
      </c>
      <c r="Q7" s="40">
        <v>766.03485841651968</v>
      </c>
      <c r="R7" s="40">
        <v>900.16579588349089</v>
      </c>
      <c r="S7" s="42">
        <v>665.46542643705061</v>
      </c>
      <c r="T7" s="42">
        <v>11273.004302562736</v>
      </c>
      <c r="U7" s="42">
        <v>398549.98513428553</v>
      </c>
      <c r="V7" s="42">
        <v>8849.1777684470089</v>
      </c>
      <c r="W7" s="43">
        <v>8379.0721633976955</v>
      </c>
      <c r="X7" s="42">
        <v>7025.3716451176688</v>
      </c>
      <c r="Y7" s="43">
        <v>13003.226563592367</v>
      </c>
      <c r="Z7" s="42">
        <v>54241.057070830757</v>
      </c>
    </row>
    <row r="8" spans="1:26" s="19" customFormat="1" ht="17.25" customHeight="1">
      <c r="A8" s="350" t="s">
        <v>717</v>
      </c>
      <c r="B8" s="351"/>
      <c r="C8" s="40">
        <v>46440.637867936122</v>
      </c>
      <c r="D8" s="41">
        <v>1367.587188729347</v>
      </c>
      <c r="E8" s="40">
        <v>1215.0572940040042</v>
      </c>
      <c r="F8" s="41">
        <v>1049.7267174884964</v>
      </c>
      <c r="G8" s="42">
        <v>20211.904249802916</v>
      </c>
      <c r="H8" s="43">
        <v>76846.751685103285</v>
      </c>
      <c r="I8" s="44">
        <v>9.3229547816063203</v>
      </c>
      <c r="J8" s="44">
        <v>1.4147344203256573</v>
      </c>
      <c r="K8" s="44">
        <v>1.546947268612785</v>
      </c>
      <c r="L8" s="44">
        <v>1.1999999667044596</v>
      </c>
      <c r="M8" s="44">
        <v>30.369901098199882</v>
      </c>
      <c r="N8" s="44">
        <v>6.763705890359339</v>
      </c>
      <c r="O8" s="40">
        <v>4981.3217972011362</v>
      </c>
      <c r="P8" s="40">
        <v>966.67414680880006</v>
      </c>
      <c r="Q8" s="40">
        <v>785.45488825459393</v>
      </c>
      <c r="R8" s="40">
        <v>874.77228884542706</v>
      </c>
      <c r="S8" s="42">
        <v>665.52420386383608</v>
      </c>
      <c r="T8" s="42">
        <v>11361.634129395978</v>
      </c>
      <c r="U8" s="42">
        <v>357132.18093015515</v>
      </c>
      <c r="V8" s="42">
        <v>8927.3357541650239</v>
      </c>
      <c r="W8" s="43">
        <v>8184.7828140886049</v>
      </c>
      <c r="X8" s="42">
        <v>6800.3222157805194</v>
      </c>
      <c r="Y8" s="43">
        <v>12237.944734524235</v>
      </c>
      <c r="Z8" s="42">
        <v>55391.438881710979</v>
      </c>
    </row>
    <row r="9" spans="1:26" s="19" customFormat="1" ht="17.25" customHeight="1">
      <c r="A9" s="352" t="s">
        <v>718</v>
      </c>
      <c r="B9" s="353"/>
      <c r="C9" s="45">
        <v>43770.700890874927</v>
      </c>
      <c r="D9" s="45">
        <v>1360.0907493689242</v>
      </c>
      <c r="E9" s="45">
        <v>1214.2954559016921</v>
      </c>
      <c r="F9" s="45">
        <v>1004.2180009867742</v>
      </c>
      <c r="G9" s="47">
        <v>19698.402981072068</v>
      </c>
      <c r="H9" s="47">
        <v>77553.860924756678</v>
      </c>
      <c r="I9" s="49">
        <v>8.6101968849389223</v>
      </c>
      <c r="J9" s="49">
        <v>1.3807732409874447</v>
      </c>
      <c r="K9" s="49">
        <v>1.5026188862311707</v>
      </c>
      <c r="L9" s="49">
        <v>1.1874096127577374</v>
      </c>
      <c r="M9" s="49">
        <v>29.593703157593811</v>
      </c>
      <c r="N9" s="49">
        <v>6.768161243884613</v>
      </c>
      <c r="O9" s="45">
        <v>5083.5888511956391</v>
      </c>
      <c r="P9" s="45">
        <v>985.02108021464142</v>
      </c>
      <c r="Q9" s="45">
        <v>808.119388774193</v>
      </c>
      <c r="R9" s="45">
        <v>845.72163657534816</v>
      </c>
      <c r="S9" s="47">
        <v>665.62818705632026</v>
      </c>
      <c r="T9" s="47">
        <v>11458.630805350662</v>
      </c>
      <c r="U9" s="47">
        <v>339390.53205254267</v>
      </c>
      <c r="V9" s="47">
        <v>8716.5034298184855</v>
      </c>
      <c r="W9" s="47">
        <v>8187.2792262993307</v>
      </c>
      <c r="X9" s="47">
        <v>6465.3991927288089</v>
      </c>
      <c r="Y9" s="47">
        <v>11953.897161816778</v>
      </c>
      <c r="Z9" s="47">
        <v>56453.163074410048</v>
      </c>
    </row>
    <row r="10" spans="1:26" ht="19.5" customHeight="1">
      <c r="A10" s="858" t="s">
        <v>498</v>
      </c>
      <c r="B10" s="23" t="s">
        <v>499</v>
      </c>
      <c r="C10" s="50">
        <v>56062.793132772495</v>
      </c>
      <c r="D10" s="51">
        <v>1305.8438103591302</v>
      </c>
      <c r="E10" s="50">
        <v>1225.2342790634627</v>
      </c>
      <c r="F10" s="51">
        <v>918.50747567385258</v>
      </c>
      <c r="G10" s="52">
        <v>15001.470868326729</v>
      </c>
      <c r="H10" s="53">
        <v>72633.206388411927</v>
      </c>
      <c r="I10" s="54">
        <v>8.7603751798883476</v>
      </c>
      <c r="J10" s="55">
        <v>1.3647544163363803</v>
      </c>
      <c r="K10" s="54">
        <v>1.5228685266483775</v>
      </c>
      <c r="L10" s="54">
        <v>1.1633681488625529</v>
      </c>
      <c r="M10" s="55">
        <v>22.679400758905579</v>
      </c>
      <c r="N10" s="54">
        <v>6.0722184625383546</v>
      </c>
      <c r="O10" s="51">
        <v>6399.5881433798395</v>
      </c>
      <c r="P10" s="50">
        <v>956.83428075258189</v>
      </c>
      <c r="Q10" s="51">
        <v>804.55683312336453</v>
      </c>
      <c r="R10" s="50">
        <v>789.524344956405</v>
      </c>
      <c r="S10" s="53">
        <v>661.4579912318037</v>
      </c>
      <c r="T10" s="52">
        <v>11961.560150793593</v>
      </c>
      <c r="U10" s="53">
        <v>494169.03455496719</v>
      </c>
      <c r="V10" s="52">
        <v>9778.0685931043772</v>
      </c>
      <c r="W10" s="53">
        <v>8697.1916398671219</v>
      </c>
      <c r="X10" s="52">
        <v>6799.5491840998393</v>
      </c>
      <c r="Y10" s="53">
        <v>4879.3054799920119</v>
      </c>
      <c r="Z10" s="52">
        <v>53647.263028913338</v>
      </c>
    </row>
    <row r="11" spans="1:26" ht="19.5" customHeight="1">
      <c r="A11" s="779"/>
      <c r="B11" s="355" t="s">
        <v>393</v>
      </c>
      <c r="C11" s="50">
        <v>54978.809668627458</v>
      </c>
      <c r="D11" s="51">
        <v>1330.6492928025682</v>
      </c>
      <c r="E11" s="50">
        <v>1289.0693458280587</v>
      </c>
      <c r="F11" s="51">
        <v>973.12720809013786</v>
      </c>
      <c r="G11" s="52">
        <v>13057.828040177119</v>
      </c>
      <c r="H11" s="53">
        <v>74634.300129332303</v>
      </c>
      <c r="I11" s="54">
        <v>7.85112658271004</v>
      </c>
      <c r="J11" s="55">
        <v>1.3386694908286094</v>
      </c>
      <c r="K11" s="54">
        <v>1.5865710535499968</v>
      </c>
      <c r="L11" s="54">
        <v>1.135086147548876</v>
      </c>
      <c r="M11" s="55">
        <v>19.678977059515173</v>
      </c>
      <c r="N11" s="54">
        <v>6.2303421427358359</v>
      </c>
      <c r="O11" s="51">
        <v>7002.665042963803</v>
      </c>
      <c r="P11" s="50">
        <v>994.0088288550769</v>
      </c>
      <c r="Q11" s="51">
        <v>812.48762413995269</v>
      </c>
      <c r="R11" s="50">
        <v>857.3157290233213</v>
      </c>
      <c r="S11" s="53">
        <v>663.54201240675786</v>
      </c>
      <c r="T11" s="52">
        <v>11979.165577022271</v>
      </c>
      <c r="U11" s="53">
        <v>482195.10938729323</v>
      </c>
      <c r="V11" s="52">
        <v>9832.749150002981</v>
      </c>
      <c r="W11" s="53">
        <v>9059.2855326250428</v>
      </c>
      <c r="X11" s="52">
        <v>7122.2304887468399</v>
      </c>
      <c r="Y11" s="53">
        <v>4203.767495633082</v>
      </c>
      <c r="Z11" s="52">
        <v>53949.269233281513</v>
      </c>
    </row>
    <row r="12" spans="1:26" ht="20.25" customHeight="1">
      <c r="A12" s="779"/>
      <c r="B12" s="491" t="s">
        <v>406</v>
      </c>
      <c r="C12" s="50">
        <v>53271.290468266292</v>
      </c>
      <c r="D12" s="51">
        <v>1209.9715249957765</v>
      </c>
      <c r="E12" s="50">
        <v>1136.5215483766237</v>
      </c>
      <c r="F12" s="51">
        <v>909.62532039084226</v>
      </c>
      <c r="G12" s="52">
        <v>18041.385875675485</v>
      </c>
      <c r="H12" s="53">
        <v>65962.848616415562</v>
      </c>
      <c r="I12" s="54">
        <v>10.324551829712334</v>
      </c>
      <c r="J12" s="55">
        <v>1.3527543361839853</v>
      </c>
      <c r="K12" s="54">
        <v>1.4298781547427235</v>
      </c>
      <c r="L12" s="54">
        <v>1.1493212269031523</v>
      </c>
      <c r="M12" s="55">
        <v>27.692155379136135</v>
      </c>
      <c r="N12" s="54">
        <v>5.7571746902174983</v>
      </c>
      <c r="O12" s="51">
        <v>5159.6709810648072</v>
      </c>
      <c r="P12" s="50">
        <v>894.45030234315266</v>
      </c>
      <c r="Q12" s="51">
        <v>794.83803889647993</v>
      </c>
      <c r="R12" s="50">
        <v>791.44568037069064</v>
      </c>
      <c r="S12" s="53">
        <v>651.49807332325793</v>
      </c>
      <c r="T12" s="52">
        <v>11457.503405011941</v>
      </c>
      <c r="U12" s="53">
        <v>459370.17680453422</v>
      </c>
      <c r="V12" s="52">
        <v>8856.3858163005098</v>
      </c>
      <c r="W12" s="53">
        <v>7990.0094661254498</v>
      </c>
      <c r="X12" s="52">
        <v>6649.8362519502407</v>
      </c>
      <c r="Y12" s="53">
        <v>5984.1115945012407</v>
      </c>
      <c r="Z12" s="52">
        <v>46861.29984216849</v>
      </c>
    </row>
    <row r="13" spans="1:26" ht="19.5" customHeight="1">
      <c r="A13" s="779"/>
      <c r="B13" s="24" t="s">
        <v>395</v>
      </c>
      <c r="C13" s="50">
        <v>48953.731570288975</v>
      </c>
      <c r="D13" s="56">
        <v>1168.4395175977611</v>
      </c>
      <c r="E13" s="50">
        <v>929.0642940325165</v>
      </c>
      <c r="F13" s="56">
        <v>482.36445129924203</v>
      </c>
      <c r="G13" s="52">
        <v>9972.1646216499103</v>
      </c>
      <c r="H13" s="57">
        <v>78969.212393750218</v>
      </c>
      <c r="I13" s="54">
        <v>6.380309050087428</v>
      </c>
      <c r="J13" s="58">
        <v>1.4483179981012189</v>
      </c>
      <c r="K13" s="54">
        <v>1.1797485879111451</v>
      </c>
      <c r="L13" s="54">
        <v>1.3381911305981264</v>
      </c>
      <c r="M13" s="58">
        <v>15.449602870939652</v>
      </c>
      <c r="N13" s="54">
        <v>5.8903255387436957</v>
      </c>
      <c r="O13" s="56">
        <v>7672.6270132037216</v>
      </c>
      <c r="P13" s="50">
        <v>806.75619520686382</v>
      </c>
      <c r="Q13" s="56">
        <v>787.51040988954378</v>
      </c>
      <c r="R13" s="50">
        <v>360.46005706497345</v>
      </c>
      <c r="S13" s="57">
        <v>645.46413943152697</v>
      </c>
      <c r="T13" s="52">
        <v>13406.595590401441</v>
      </c>
      <c r="U13" s="57">
        <v>437730.63096217316</v>
      </c>
      <c r="V13" s="52">
        <v>9364.8341255634186</v>
      </c>
      <c r="W13" s="57">
        <v>7443.8522952965559</v>
      </c>
      <c r="X13" s="52">
        <v>3884.9599741853226</v>
      </c>
      <c r="Y13" s="57">
        <v>3199.5130555628853</v>
      </c>
      <c r="Z13" s="52">
        <v>63254.545120445808</v>
      </c>
    </row>
    <row r="14" spans="1:26" ht="19.5" customHeight="1">
      <c r="A14" s="779"/>
      <c r="B14" s="491" t="s">
        <v>396</v>
      </c>
      <c r="C14" s="50">
        <v>69373.766145178437</v>
      </c>
      <c r="D14" s="56">
        <v>1522.9320409073005</v>
      </c>
      <c r="E14" s="50">
        <v>1331.6530767836798</v>
      </c>
      <c r="F14" s="56">
        <v>1123.7511130098369</v>
      </c>
      <c r="G14" s="52">
        <v>15579.163130551462</v>
      </c>
      <c r="H14" s="57">
        <v>103650.37642365356</v>
      </c>
      <c r="I14" s="54">
        <v>9.255381726145826</v>
      </c>
      <c r="J14" s="58">
        <v>1.3972617563599292</v>
      </c>
      <c r="K14" s="54">
        <v>1.6729266364262678</v>
      </c>
      <c r="L14" s="54">
        <v>1.1288570976177703</v>
      </c>
      <c r="M14" s="58">
        <v>22.972785292819012</v>
      </c>
      <c r="N14" s="54">
        <v>8.0567531046908183</v>
      </c>
      <c r="O14" s="56">
        <v>7495.5056633917375</v>
      </c>
      <c r="P14" s="50">
        <v>1089.9404023443401</v>
      </c>
      <c r="Q14" s="56">
        <v>796.00207671292628</v>
      </c>
      <c r="R14" s="50">
        <v>995.47685475981996</v>
      </c>
      <c r="S14" s="57">
        <v>678.15734713810707</v>
      </c>
      <c r="T14" s="52">
        <v>12865.030748342784</v>
      </c>
      <c r="U14" s="57">
        <v>624387.2243271831</v>
      </c>
      <c r="V14" s="52">
        <v>11431.845244033031</v>
      </c>
      <c r="W14" s="57">
        <v>9357.1767630557515</v>
      </c>
      <c r="X14" s="52">
        <v>8164.7182559116363</v>
      </c>
      <c r="Y14" s="57">
        <v>4987.088912271849</v>
      </c>
      <c r="Z14" s="52">
        <v>77240.433241104183</v>
      </c>
    </row>
    <row r="15" spans="1:26" ht="19.5" customHeight="1">
      <c r="A15" s="779"/>
      <c r="B15" s="491" t="s">
        <v>397</v>
      </c>
      <c r="C15" s="50">
        <v>68910.413884940994</v>
      </c>
      <c r="D15" s="56">
        <v>1567.7056306660843</v>
      </c>
      <c r="E15" s="50">
        <v>1296.9603672870296</v>
      </c>
      <c r="F15" s="56">
        <v>1136.6027816665351</v>
      </c>
      <c r="G15" s="52">
        <v>23373.483203380714</v>
      </c>
      <c r="H15" s="57">
        <v>95439.573600946576</v>
      </c>
      <c r="I15" s="54">
        <v>12.942186244824816</v>
      </c>
      <c r="J15" s="58">
        <v>1.4665132370940954</v>
      </c>
      <c r="K15" s="54">
        <v>1.6575184140416863</v>
      </c>
      <c r="L15" s="54">
        <v>1.1492637092761129</v>
      </c>
      <c r="M15" s="58">
        <v>34.71748105802822</v>
      </c>
      <c r="N15" s="54">
        <v>7.8641921206012535</v>
      </c>
      <c r="O15" s="56">
        <v>5324.4801597949618</v>
      </c>
      <c r="P15" s="50">
        <v>1069.0020321756538</v>
      </c>
      <c r="Q15" s="56">
        <v>782.47116671514175</v>
      </c>
      <c r="R15" s="50">
        <v>988.98344435016338</v>
      </c>
      <c r="S15" s="57">
        <v>673.24824529502348</v>
      </c>
      <c r="T15" s="52">
        <v>12135.966687656379</v>
      </c>
      <c r="U15" s="57">
        <v>619800.7105975406</v>
      </c>
      <c r="V15" s="52">
        <v>11874.282346321101</v>
      </c>
      <c r="W15" s="57">
        <v>9102.8895745180998</v>
      </c>
      <c r="X15" s="52">
        <v>8317.8820657794295</v>
      </c>
      <c r="Y15" s="57">
        <v>7687.2945679156373</v>
      </c>
      <c r="Z15" s="52">
        <v>69948.31973355537</v>
      </c>
    </row>
    <row r="16" spans="1:26" ht="19.5" customHeight="1">
      <c r="A16" s="779"/>
      <c r="B16" s="24" t="s">
        <v>229</v>
      </c>
      <c r="C16" s="50">
        <v>69418.022650752726</v>
      </c>
      <c r="D16" s="56">
        <v>1724.2523750788887</v>
      </c>
      <c r="E16" s="50">
        <v>1289.986969319426</v>
      </c>
      <c r="F16" s="56">
        <v>1267.9817897131763</v>
      </c>
      <c r="G16" s="52">
        <v>16487.088239568297</v>
      </c>
      <c r="H16" s="57">
        <v>111034.58676752851</v>
      </c>
      <c r="I16" s="54">
        <v>9.6977422639743853</v>
      </c>
      <c r="J16" s="58">
        <v>1.4434812781103463</v>
      </c>
      <c r="K16" s="54">
        <v>1.6584754414362377</v>
      </c>
      <c r="L16" s="54">
        <v>1.1406498263838474</v>
      </c>
      <c r="M16" s="58">
        <v>24.274503725089374</v>
      </c>
      <c r="N16" s="54">
        <v>8.7527379473862474</v>
      </c>
      <c r="O16" s="56">
        <v>7158.1632880294164</v>
      </c>
      <c r="P16" s="50">
        <v>1194.5096907222089</v>
      </c>
      <c r="Q16" s="56">
        <v>777.81493598862016</v>
      </c>
      <c r="R16" s="50">
        <v>1111.6310723800345</v>
      </c>
      <c r="S16" s="57">
        <v>679.19362744902401</v>
      </c>
      <c r="T16" s="52">
        <v>12685.697599422107</v>
      </c>
      <c r="U16" s="57">
        <v>603083.25501133001</v>
      </c>
      <c r="V16" s="52">
        <v>12930.314209274033</v>
      </c>
      <c r="W16" s="57">
        <v>9058.4991193103579</v>
      </c>
      <c r="X16" s="52">
        <v>9184.4489869576009</v>
      </c>
      <c r="Y16" s="57">
        <v>5284.6878869200436</v>
      </c>
      <c r="Z16" s="52">
        <v>82235.358473523767</v>
      </c>
    </row>
    <row r="17" spans="1:26" ht="19.5" customHeight="1">
      <c r="A17" s="780"/>
      <c r="B17" s="410" t="s">
        <v>381</v>
      </c>
      <c r="C17" s="59">
        <v>68697.598930634864</v>
      </c>
      <c r="D17" s="60">
        <v>1640.362521415075</v>
      </c>
      <c r="E17" s="59">
        <v>1381.5650376400788</v>
      </c>
      <c r="F17" s="60">
        <v>1193.7713502895685</v>
      </c>
      <c r="G17" s="61">
        <v>20734.450989416822</v>
      </c>
      <c r="H17" s="62">
        <v>107586.48003472222</v>
      </c>
      <c r="I17" s="63">
        <v>11.704624429876432</v>
      </c>
      <c r="J17" s="64">
        <v>1.4829389991555522</v>
      </c>
      <c r="K17" s="63">
        <v>1.7110840750464238</v>
      </c>
      <c r="L17" s="63">
        <v>1.1508648500652998</v>
      </c>
      <c r="M17" s="64">
        <v>30.562424209017749</v>
      </c>
      <c r="N17" s="63">
        <v>8.5135296934865892</v>
      </c>
      <c r="O17" s="60">
        <v>5869.2698208480751</v>
      </c>
      <c r="P17" s="59">
        <v>1106.1564382278477</v>
      </c>
      <c r="Q17" s="60">
        <v>807.42089637097195</v>
      </c>
      <c r="R17" s="59">
        <v>1037.2819625361174</v>
      </c>
      <c r="S17" s="62">
        <v>678.42952665053701</v>
      </c>
      <c r="T17" s="61">
        <v>12637.118082413332</v>
      </c>
      <c r="U17" s="62">
        <v>639980.18419396866</v>
      </c>
      <c r="V17" s="61">
        <v>13967.012084572212</v>
      </c>
      <c r="W17" s="62">
        <v>11141.948406516873</v>
      </c>
      <c r="X17" s="61">
        <v>9906.9237635321842</v>
      </c>
      <c r="Y17" s="62">
        <v>6736.1461828905303</v>
      </c>
      <c r="Z17" s="61">
        <v>94931.005238266283</v>
      </c>
    </row>
    <row r="18" spans="1:26" ht="19.5" customHeight="1">
      <c r="A18" s="775" t="s">
        <v>413</v>
      </c>
      <c r="B18" s="23" t="s">
        <v>499</v>
      </c>
      <c r="C18" s="50">
        <v>57470.813909075223</v>
      </c>
      <c r="D18" s="51">
        <v>1337.4297431591201</v>
      </c>
      <c r="E18" s="50">
        <v>1258.9368627863923</v>
      </c>
      <c r="F18" s="51">
        <v>950.90514162550642</v>
      </c>
      <c r="G18" s="52">
        <v>15923.573480820696</v>
      </c>
      <c r="H18" s="53">
        <v>74401.713005390702</v>
      </c>
      <c r="I18" s="54">
        <v>9.2157647191121406</v>
      </c>
      <c r="J18" s="55">
        <v>1.3709837020921145</v>
      </c>
      <c r="K18" s="54">
        <v>1.5634078025516411</v>
      </c>
      <c r="L18" s="54">
        <v>1.1624330284575579</v>
      </c>
      <c r="M18" s="55">
        <v>23.995590582942249</v>
      </c>
      <c r="N18" s="54">
        <v>6.2376051307653908</v>
      </c>
      <c r="O18" s="51">
        <v>6236.1416182738703</v>
      </c>
      <c r="P18" s="50">
        <v>975.52563252080142</v>
      </c>
      <c r="Q18" s="51">
        <v>805.25174604583572</v>
      </c>
      <c r="R18" s="50">
        <v>818.0300441800681</v>
      </c>
      <c r="S18" s="53">
        <v>663.6041495115478</v>
      </c>
      <c r="T18" s="52">
        <v>11927.929300689988</v>
      </c>
      <c r="U18" s="53">
        <v>511646.77046862792</v>
      </c>
      <c r="V18" s="52">
        <v>10074.790535094471</v>
      </c>
      <c r="W18" s="53">
        <v>8950.2648417293276</v>
      </c>
      <c r="X18" s="52">
        <v>7071.5461407646299</v>
      </c>
      <c r="Y18" s="53">
        <v>5222.5209938331454</v>
      </c>
      <c r="Z18" s="52">
        <v>55031.02219140924</v>
      </c>
    </row>
    <row r="19" spans="1:26" ht="19.5" customHeight="1">
      <c r="A19" s="776"/>
      <c r="B19" s="355" t="s">
        <v>393</v>
      </c>
      <c r="C19" s="50">
        <v>55764.031695333339</v>
      </c>
      <c r="D19" s="51">
        <v>1334.6018375822334</v>
      </c>
      <c r="E19" s="50">
        <v>1317.0894350851818</v>
      </c>
      <c r="F19" s="51">
        <v>982.85369482795568</v>
      </c>
      <c r="G19" s="52">
        <v>13523.932764555311</v>
      </c>
      <c r="H19" s="53">
        <v>72579.901926895633</v>
      </c>
      <c r="I19" s="54">
        <v>8.0882068492809704</v>
      </c>
      <c r="J19" s="55">
        <v>1.342720440177064</v>
      </c>
      <c r="K19" s="54">
        <v>1.619807893893138</v>
      </c>
      <c r="L19" s="54">
        <v>1.1361605891980071</v>
      </c>
      <c r="M19" s="55">
        <v>20.334407726959441</v>
      </c>
      <c r="N19" s="54">
        <v>6.1310338064769185</v>
      </c>
      <c r="O19" s="51">
        <v>6894.4863471550152</v>
      </c>
      <c r="P19" s="50">
        <v>993.95361658919842</v>
      </c>
      <c r="Q19" s="51">
        <v>813.11459219995186</v>
      </c>
      <c r="R19" s="50">
        <v>865.06582271237937</v>
      </c>
      <c r="S19" s="53">
        <v>665.07630544976359</v>
      </c>
      <c r="T19" s="52">
        <v>11838.118043032337</v>
      </c>
      <c r="U19" s="53">
        <v>494110.92239570024</v>
      </c>
      <c r="V19" s="52">
        <v>9890.7306521387654</v>
      </c>
      <c r="W19" s="53">
        <v>9258.837950002222</v>
      </c>
      <c r="X19" s="52">
        <v>7214.3837231128446</v>
      </c>
      <c r="Y19" s="53">
        <v>4391.2052798901568</v>
      </c>
      <c r="Z19" s="52">
        <v>52320.587801230664</v>
      </c>
    </row>
    <row r="20" spans="1:26" ht="19.5" customHeight="1">
      <c r="A20" s="776"/>
      <c r="B20" s="491" t="s">
        <v>406</v>
      </c>
      <c r="C20" s="50">
        <v>53961.329381337033</v>
      </c>
      <c r="D20" s="51">
        <v>1252.3663360377282</v>
      </c>
      <c r="E20" s="50">
        <v>1158.4283851100133</v>
      </c>
      <c r="F20" s="51">
        <v>940.19303486753734</v>
      </c>
      <c r="G20" s="52">
        <v>19520.134208239793</v>
      </c>
      <c r="H20" s="53">
        <v>68125.033115830985</v>
      </c>
      <c r="I20" s="54">
        <v>11.024065039109242</v>
      </c>
      <c r="J20" s="55">
        <v>1.3588849968772421</v>
      </c>
      <c r="K20" s="54">
        <v>1.4568906352380149</v>
      </c>
      <c r="L20" s="54">
        <v>1.1537482175413782</v>
      </c>
      <c r="M20" s="55">
        <v>29.934291589181878</v>
      </c>
      <c r="N20" s="54">
        <v>5.9392075878888742</v>
      </c>
      <c r="O20" s="51">
        <v>4894.8667474205295</v>
      </c>
      <c r="P20" s="50">
        <v>921.61318942787886</v>
      </c>
      <c r="Q20" s="51">
        <v>795.13750523954661</v>
      </c>
      <c r="R20" s="50">
        <v>814.9031310064131</v>
      </c>
      <c r="S20" s="53">
        <v>652.09942082926341</v>
      </c>
      <c r="T20" s="52">
        <v>11470.390975178294</v>
      </c>
      <c r="U20" s="53">
        <v>471158.03763302002</v>
      </c>
      <c r="V20" s="52">
        <v>9236.9710271453823</v>
      </c>
      <c r="W20" s="53">
        <v>8150.6741784857786</v>
      </c>
      <c r="X20" s="52">
        <v>6911.7699951692393</v>
      </c>
      <c r="Y20" s="53">
        <v>6575.1488350088393</v>
      </c>
      <c r="Z20" s="52">
        <v>48496.572193526343</v>
      </c>
    </row>
    <row r="21" spans="1:26" ht="19.5" customHeight="1">
      <c r="A21" s="776"/>
      <c r="B21" s="24" t="s">
        <v>395</v>
      </c>
      <c r="C21" s="50">
        <v>49084.765164755168</v>
      </c>
      <c r="D21" s="56">
        <v>1178.351747034159</v>
      </c>
      <c r="E21" s="50">
        <v>948.77862049404496</v>
      </c>
      <c r="F21" s="56">
        <v>482.06216980698838</v>
      </c>
      <c r="G21" s="52">
        <v>10089.024141179185</v>
      </c>
      <c r="H21" s="57">
        <v>79380.150820702896</v>
      </c>
      <c r="I21" s="54">
        <v>6.4657814009217116</v>
      </c>
      <c r="J21" s="58">
        <v>1.4509745110398491</v>
      </c>
      <c r="K21" s="54">
        <v>1.2151754572838429</v>
      </c>
      <c r="L21" s="54">
        <v>1.3442481749281892</v>
      </c>
      <c r="M21" s="58">
        <v>15.630988677214095</v>
      </c>
      <c r="N21" s="54">
        <v>5.884572109338805</v>
      </c>
      <c r="O21" s="56">
        <v>7591.4668500481675</v>
      </c>
      <c r="P21" s="50">
        <v>812.11057676656674</v>
      </c>
      <c r="Q21" s="56">
        <v>780.77500233155831</v>
      </c>
      <c r="R21" s="50">
        <v>358.61099073669237</v>
      </c>
      <c r="S21" s="57">
        <v>645.45015990487866</v>
      </c>
      <c r="T21" s="52">
        <v>13489.536595995951</v>
      </c>
      <c r="U21" s="57">
        <v>439364.05800775549</v>
      </c>
      <c r="V21" s="52">
        <v>9445.3168526319241</v>
      </c>
      <c r="W21" s="57">
        <v>7603.8675682086168</v>
      </c>
      <c r="X21" s="52">
        <v>3884.4866859380641</v>
      </c>
      <c r="Y21" s="57">
        <v>3238.1437859243738</v>
      </c>
      <c r="Z21" s="52">
        <v>63629.589234893108</v>
      </c>
    </row>
    <row r="22" spans="1:26" ht="19.5" customHeight="1">
      <c r="A22" s="776"/>
      <c r="B22" s="491" t="s">
        <v>396</v>
      </c>
      <c r="C22" s="50">
        <v>69238.659169306324</v>
      </c>
      <c r="D22" s="56">
        <v>1526.5905617854262</v>
      </c>
      <c r="E22" s="50">
        <v>1347.4342623462962</v>
      </c>
      <c r="F22" s="56">
        <v>1130.257869751792</v>
      </c>
      <c r="G22" s="52">
        <v>15887.075832807073</v>
      </c>
      <c r="H22" s="57">
        <v>103749.35307945462</v>
      </c>
      <c r="I22" s="54">
        <v>9.3974800264089087</v>
      </c>
      <c r="J22" s="58">
        <v>1.3955707988290247</v>
      </c>
      <c r="K22" s="54">
        <v>1.6894607598427951</v>
      </c>
      <c r="L22" s="54">
        <v>1.131317564222613</v>
      </c>
      <c r="M22" s="58">
        <v>23.404945532049258</v>
      </c>
      <c r="N22" s="54">
        <v>8.0347907851433948</v>
      </c>
      <c r="O22" s="56">
        <v>7367.7899793062643</v>
      </c>
      <c r="P22" s="50">
        <v>1093.8825626520243</v>
      </c>
      <c r="Q22" s="56">
        <v>797.55286087359343</v>
      </c>
      <c r="R22" s="50">
        <v>999.06330945056163</v>
      </c>
      <c r="S22" s="57">
        <v>678.7914037677341</v>
      </c>
      <c r="T22" s="52">
        <v>12912.514569923933</v>
      </c>
      <c r="U22" s="57">
        <v>625213.22954607836</v>
      </c>
      <c r="V22" s="52">
        <v>11476.178014737799</v>
      </c>
      <c r="W22" s="57">
        <v>9466.5050633641513</v>
      </c>
      <c r="X22" s="52">
        <v>8218.1780699426909</v>
      </c>
      <c r="Y22" s="57">
        <v>5100.0437440795704</v>
      </c>
      <c r="Z22" s="52">
        <v>77398.887447108602</v>
      </c>
    </row>
    <row r="23" spans="1:26" ht="19.5" customHeight="1">
      <c r="A23" s="776"/>
      <c r="B23" s="491" t="s">
        <v>397</v>
      </c>
      <c r="C23" s="50">
        <v>68617.667393043797</v>
      </c>
      <c r="D23" s="56">
        <v>1590.3495444250127</v>
      </c>
      <c r="E23" s="50">
        <v>1322.5356705044615</v>
      </c>
      <c r="F23" s="56">
        <v>1151.5344964779613</v>
      </c>
      <c r="G23" s="52">
        <v>24038.049273085882</v>
      </c>
      <c r="H23" s="57">
        <v>98878.724874371866</v>
      </c>
      <c r="I23" s="54">
        <v>13.241960196802806</v>
      </c>
      <c r="J23" s="58">
        <v>1.4695027673810659</v>
      </c>
      <c r="K23" s="54">
        <v>1.6770730966009828</v>
      </c>
      <c r="L23" s="54">
        <v>1.1516842693016698</v>
      </c>
      <c r="M23" s="58">
        <v>35.689832127015862</v>
      </c>
      <c r="N23" s="54">
        <v>8.0802135678391966</v>
      </c>
      <c r="O23" s="56">
        <v>5181.8361007920221</v>
      </c>
      <c r="P23" s="50">
        <v>1082.2365086520515</v>
      </c>
      <c r="Q23" s="56">
        <v>788.59751145308928</v>
      </c>
      <c r="R23" s="50">
        <v>999.86995322615689</v>
      </c>
      <c r="S23" s="57">
        <v>673.52654356953349</v>
      </c>
      <c r="T23" s="52">
        <v>12237.142501768543</v>
      </c>
      <c r="U23" s="57">
        <v>619940.38923032396</v>
      </c>
      <c r="V23" s="52">
        <v>12097.311596053154</v>
      </c>
      <c r="W23" s="57">
        <v>9289.9405349273093</v>
      </c>
      <c r="X23" s="52">
        <v>8443.8532865979087</v>
      </c>
      <c r="Y23" s="57">
        <v>7918.5036814250907</v>
      </c>
      <c r="Z23" s="52">
        <v>72737.921356783918</v>
      </c>
    </row>
    <row r="24" spans="1:26" ht="19.5" customHeight="1">
      <c r="A24" s="776"/>
      <c r="B24" s="24" t="s">
        <v>229</v>
      </c>
      <c r="C24" s="50">
        <v>69080.517152361266</v>
      </c>
      <c r="D24" s="56">
        <v>1737.2725594138519</v>
      </c>
      <c r="E24" s="50">
        <v>1310.485584383898</v>
      </c>
      <c r="F24" s="56">
        <v>1299.7326041226654</v>
      </c>
      <c r="G24" s="52">
        <v>16596.571265585528</v>
      </c>
      <c r="H24" s="57">
        <v>108628.85444972826</v>
      </c>
      <c r="I24" s="54">
        <v>9.7247916158282059</v>
      </c>
      <c r="J24" s="58">
        <v>1.4459489573282276</v>
      </c>
      <c r="K24" s="54">
        <v>1.6780795196569829</v>
      </c>
      <c r="L24" s="54">
        <v>1.1449869773701293</v>
      </c>
      <c r="M24" s="58">
        <v>24.40237144487002</v>
      </c>
      <c r="N24" s="54">
        <v>8.6008831521739122</v>
      </c>
      <c r="O24" s="56">
        <v>7103.5472924607293</v>
      </c>
      <c r="P24" s="50">
        <v>1201.4757164208074</v>
      </c>
      <c r="Q24" s="56">
        <v>780.94367342721341</v>
      </c>
      <c r="R24" s="50">
        <v>1135.1505561294371</v>
      </c>
      <c r="S24" s="57">
        <v>680.12124571911374</v>
      </c>
      <c r="T24" s="52">
        <v>12629.965147506022</v>
      </c>
      <c r="U24" s="57">
        <v>599931.44222396321</v>
      </c>
      <c r="V24" s="52">
        <v>13035.449238827996</v>
      </c>
      <c r="W24" s="57">
        <v>9203.0861568223845</v>
      </c>
      <c r="X24" s="52">
        <v>9424.8839935215874</v>
      </c>
      <c r="Y24" s="57">
        <v>5296.8988672479827</v>
      </c>
      <c r="Z24" s="52">
        <v>79986.737601902176</v>
      </c>
    </row>
    <row r="25" spans="1:26" ht="19.5" customHeight="1">
      <c r="A25" s="777"/>
      <c r="B25" s="410" t="s">
        <v>381</v>
      </c>
      <c r="C25" s="59">
        <v>68585.855984197071</v>
      </c>
      <c r="D25" s="60">
        <v>1646.5453442597839</v>
      </c>
      <c r="E25" s="59">
        <v>1394.5404095968304</v>
      </c>
      <c r="F25" s="60">
        <v>1200.6390443098037</v>
      </c>
      <c r="G25" s="61">
        <v>20708.970101462135</v>
      </c>
      <c r="H25" s="62">
        <v>106854.8845888605</v>
      </c>
      <c r="I25" s="63">
        <v>11.673208060821354</v>
      </c>
      <c r="J25" s="64">
        <v>1.4810858957198454</v>
      </c>
      <c r="K25" s="63">
        <v>1.7219274566736231</v>
      </c>
      <c r="L25" s="63">
        <v>1.1519796431596629</v>
      </c>
      <c r="M25" s="64">
        <v>30.503877165232822</v>
      </c>
      <c r="N25" s="63">
        <v>8.5045637093829871</v>
      </c>
      <c r="O25" s="60">
        <v>5875.4933199889538</v>
      </c>
      <c r="P25" s="59">
        <v>1111.7149579359952</v>
      </c>
      <c r="Q25" s="60">
        <v>809.87175399988632</v>
      </c>
      <c r="R25" s="59">
        <v>1042.2398099125062</v>
      </c>
      <c r="S25" s="62">
        <v>678.89632486015398</v>
      </c>
      <c r="T25" s="61">
        <v>12564.416969558208</v>
      </c>
      <c r="U25" s="62">
        <v>639009.44059958169</v>
      </c>
      <c r="V25" s="61">
        <v>14021.654256342801</v>
      </c>
      <c r="W25" s="62">
        <v>11250.906494041677</v>
      </c>
      <c r="X25" s="61">
        <v>9963.5286707631585</v>
      </c>
      <c r="Y25" s="62">
        <v>6745.0823095349151</v>
      </c>
      <c r="Z25" s="61">
        <v>94239.056143766982</v>
      </c>
    </row>
    <row r="26" spans="1:26" ht="19.5" customHeight="1">
      <c r="A26" s="775" t="s">
        <v>500</v>
      </c>
      <c r="B26" s="23" t="s">
        <v>499</v>
      </c>
      <c r="C26" s="50">
        <v>55498.370269873863</v>
      </c>
      <c r="D26" s="51">
        <v>1345.0204590116318</v>
      </c>
      <c r="E26" s="50">
        <v>1357.5708233360126</v>
      </c>
      <c r="F26" s="51">
        <v>998.00676296676795</v>
      </c>
      <c r="G26" s="52">
        <v>17802.60946446615</v>
      </c>
      <c r="H26" s="53">
        <v>71044.302229562352</v>
      </c>
      <c r="I26" s="54">
        <v>9.8990173071281902</v>
      </c>
      <c r="J26" s="55">
        <v>1.3677070143669945</v>
      </c>
      <c r="K26" s="54">
        <v>1.6343126174748128</v>
      </c>
      <c r="L26" s="54">
        <v>1.1650914820249281</v>
      </c>
      <c r="M26" s="55">
        <v>26.650724149545301</v>
      </c>
      <c r="N26" s="54">
        <v>6.1164327002477288</v>
      </c>
      <c r="O26" s="51">
        <v>5606.4524940177653</v>
      </c>
      <c r="P26" s="50">
        <v>983.41270819184729</v>
      </c>
      <c r="Q26" s="51">
        <v>830.66777360723336</v>
      </c>
      <c r="R26" s="50">
        <v>856.59090154211151</v>
      </c>
      <c r="S26" s="53">
        <v>667.99721330536102</v>
      </c>
      <c r="T26" s="52">
        <v>11615.316592412582</v>
      </c>
      <c r="U26" s="53">
        <v>494850.38552361395</v>
      </c>
      <c r="V26" s="52">
        <v>10177.774102195213</v>
      </c>
      <c r="W26" s="53">
        <v>9663.2728800140212</v>
      </c>
      <c r="X26" s="52">
        <v>7364.0554535633419</v>
      </c>
      <c r="Y26" s="53">
        <v>7387.4489727180871</v>
      </c>
      <c r="Z26" s="52">
        <v>53085.08670520231</v>
      </c>
    </row>
    <row r="27" spans="1:26" ht="19.5" customHeight="1">
      <c r="A27" s="807"/>
      <c r="B27" s="355" t="s">
        <v>393</v>
      </c>
      <c r="C27" s="50">
        <v>55943.369638445991</v>
      </c>
      <c r="D27" s="51">
        <v>1416.6792284479734</v>
      </c>
      <c r="E27" s="50">
        <v>1569.3316642373318</v>
      </c>
      <c r="F27" s="51">
        <v>1136.378303416828</v>
      </c>
      <c r="G27" s="52">
        <v>16492.554699537752</v>
      </c>
      <c r="H27" s="53">
        <v>102415.68421052632</v>
      </c>
      <c r="I27" s="54">
        <v>9.3891758365147098</v>
      </c>
      <c r="J27" s="55">
        <v>1.3036883314786409</v>
      </c>
      <c r="K27" s="54">
        <v>1.7718597273428791</v>
      </c>
      <c r="L27" s="54">
        <v>1.1151974802754774</v>
      </c>
      <c r="M27" s="55">
        <v>24.596045197740114</v>
      </c>
      <c r="N27" s="54">
        <v>9.0105263157894733</v>
      </c>
      <c r="O27" s="51">
        <v>5958.2833054293233</v>
      </c>
      <c r="P27" s="50">
        <v>1086.6701758703159</v>
      </c>
      <c r="Q27" s="51">
        <v>885.69746240055747</v>
      </c>
      <c r="R27" s="50">
        <v>1018.9928900629496</v>
      </c>
      <c r="S27" s="53">
        <v>670.5368512273302</v>
      </c>
      <c r="T27" s="52">
        <v>11366.226635514018</v>
      </c>
      <c r="U27" s="53">
        <v>504866.06422636425</v>
      </c>
      <c r="V27" s="52">
        <v>10712.857619778038</v>
      </c>
      <c r="W27" s="53">
        <v>11040.037571808283</v>
      </c>
      <c r="X27" s="52">
        <v>8332.0370280413372</v>
      </c>
      <c r="Y27" s="53">
        <v>8466.9286081150494</v>
      </c>
      <c r="Z27" s="52">
        <v>73914.410526315783</v>
      </c>
    </row>
    <row r="28" spans="1:26" ht="19.5" customHeight="1">
      <c r="A28" s="807"/>
      <c r="B28" s="491" t="s">
        <v>406</v>
      </c>
      <c r="C28" s="50">
        <v>51250.676703240621</v>
      </c>
      <c r="D28" s="51">
        <v>1208.6473320296132</v>
      </c>
      <c r="E28" s="50">
        <v>1188.1944680967945</v>
      </c>
      <c r="F28" s="51">
        <v>910.83857235813889</v>
      </c>
      <c r="G28" s="52">
        <v>18885.351626016261</v>
      </c>
      <c r="H28" s="53">
        <v>60833.753424657538</v>
      </c>
      <c r="I28" s="54">
        <v>10.609339117121715</v>
      </c>
      <c r="J28" s="55">
        <v>1.3584842699942574</v>
      </c>
      <c r="K28" s="54">
        <v>1.5187463949240532</v>
      </c>
      <c r="L28" s="54">
        <v>1.1559605689647834</v>
      </c>
      <c r="M28" s="55">
        <v>28.856562137049941</v>
      </c>
      <c r="N28" s="54">
        <v>5.4397260273972599</v>
      </c>
      <c r="O28" s="51">
        <v>4830.7134061282413</v>
      </c>
      <c r="P28" s="50">
        <v>889.70285392757785</v>
      </c>
      <c r="Q28" s="51">
        <v>782.35212413867941</v>
      </c>
      <c r="R28" s="50">
        <v>787.94951732119841</v>
      </c>
      <c r="S28" s="53">
        <v>654.45604837898213</v>
      </c>
      <c r="T28" s="52">
        <v>11183.238478972551</v>
      </c>
      <c r="U28" s="53">
        <v>438675.2952283746</v>
      </c>
      <c r="V28" s="52">
        <v>8791.5500962269707</v>
      </c>
      <c r="W28" s="53">
        <v>8338.7793006839347</v>
      </c>
      <c r="X28" s="52">
        <v>6564.7346797292612</v>
      </c>
      <c r="Y28" s="53">
        <v>6452.5786875725898</v>
      </c>
      <c r="Z28" s="52">
        <v>43793.827397260276</v>
      </c>
    </row>
    <row r="29" spans="1:26" ht="19.5" customHeight="1">
      <c r="A29" s="807"/>
      <c r="B29" s="24" t="s">
        <v>395</v>
      </c>
      <c r="C29" s="50">
        <v>49831.398501362397</v>
      </c>
      <c r="D29" s="56">
        <v>1176.206776464672</v>
      </c>
      <c r="E29" s="50">
        <v>942.46236559139788</v>
      </c>
      <c r="F29" s="56">
        <v>454.78092433566678</v>
      </c>
      <c r="G29" s="52">
        <v>10404.705252918287</v>
      </c>
      <c r="H29" s="57">
        <v>85153.643724696361</v>
      </c>
      <c r="I29" s="54">
        <v>6.3780653950953674</v>
      </c>
      <c r="J29" s="58">
        <v>1.4447447824993713</v>
      </c>
      <c r="K29" s="54">
        <v>1.2627471383975026</v>
      </c>
      <c r="L29" s="54">
        <v>1.3380825589391829</v>
      </c>
      <c r="M29" s="58">
        <v>16.076848249027236</v>
      </c>
      <c r="N29" s="54">
        <v>6.716599190283401</v>
      </c>
      <c r="O29" s="56">
        <v>7812.9331410872583</v>
      </c>
      <c r="P29" s="50">
        <v>814.12772048905708</v>
      </c>
      <c r="Q29" s="56">
        <v>746.35874193105337</v>
      </c>
      <c r="R29" s="50">
        <v>339.87508565705548</v>
      </c>
      <c r="S29" s="57">
        <v>647.18563562655049</v>
      </c>
      <c r="T29" s="52">
        <v>12678.089210367691</v>
      </c>
      <c r="U29" s="57">
        <v>447602.99318801088</v>
      </c>
      <c r="V29" s="52">
        <v>9442.3714483278854</v>
      </c>
      <c r="W29" s="57">
        <v>7547.6579084287205</v>
      </c>
      <c r="X29" s="52">
        <v>3641.429810795084</v>
      </c>
      <c r="Y29" s="57">
        <v>3302.1566147859921</v>
      </c>
      <c r="Z29" s="52">
        <v>68122.914979757086</v>
      </c>
    </row>
    <row r="30" spans="1:26" ht="19.5" customHeight="1">
      <c r="A30" s="807"/>
      <c r="B30" s="491" t="s">
        <v>396</v>
      </c>
      <c r="C30" s="50">
        <v>61772.030139103554</v>
      </c>
      <c r="D30" s="56">
        <v>1645.5041681402515</v>
      </c>
      <c r="E30" s="50">
        <v>1691.3327963485031</v>
      </c>
      <c r="F30" s="56">
        <v>1437.8983185039963</v>
      </c>
      <c r="G30" s="52">
        <v>18666.615848406545</v>
      </c>
      <c r="H30" s="57">
        <v>78023.333333333328</v>
      </c>
      <c r="I30" s="54">
        <v>10.438176197836167</v>
      </c>
      <c r="J30" s="58">
        <v>1.3977668872833831</v>
      </c>
      <c r="K30" s="54">
        <v>1.9217344610014766</v>
      </c>
      <c r="L30" s="54">
        <v>1.127318654803197</v>
      </c>
      <c r="M30" s="58">
        <v>27.31782945736434</v>
      </c>
      <c r="N30" s="54">
        <v>6.333333333333333</v>
      </c>
      <c r="O30" s="56">
        <v>5917.8949433627013</v>
      </c>
      <c r="P30" s="50">
        <v>1177.2379093472132</v>
      </c>
      <c r="Q30" s="56">
        <v>880.1074397485155</v>
      </c>
      <c r="R30" s="50">
        <v>1275.5029932109294</v>
      </c>
      <c r="S30" s="57">
        <v>683.31255517719762</v>
      </c>
      <c r="T30" s="52">
        <v>12319.473684210527</v>
      </c>
      <c r="U30" s="57">
        <v>563396.27434312215</v>
      </c>
      <c r="V30" s="52">
        <v>12538.480321325722</v>
      </c>
      <c r="W30" s="57">
        <v>11912.945764532153</v>
      </c>
      <c r="X30" s="52">
        <v>10439.400278992611</v>
      </c>
      <c r="Y30" s="57">
        <v>8429.8079242032727</v>
      </c>
      <c r="Z30" s="52">
        <v>63398.400000000001</v>
      </c>
    </row>
    <row r="31" spans="1:26" ht="19.5" customHeight="1">
      <c r="A31" s="807"/>
      <c r="B31" s="491" t="s">
        <v>397</v>
      </c>
      <c r="C31" s="50">
        <v>63943.628246753244</v>
      </c>
      <c r="D31" s="56">
        <v>1471.7161581137309</v>
      </c>
      <c r="E31" s="50">
        <v>1352.9193274456522</v>
      </c>
      <c r="F31" s="56">
        <v>1074.341961248336</v>
      </c>
      <c r="G31" s="52">
        <v>20682.90365448505</v>
      </c>
      <c r="H31" s="57">
        <v>90658.8</v>
      </c>
      <c r="I31" s="54">
        <v>11.371753246753247</v>
      </c>
      <c r="J31" s="58">
        <v>1.4561026352288489</v>
      </c>
      <c r="K31" s="54">
        <v>1.6919157608695652</v>
      </c>
      <c r="L31" s="54">
        <v>1.1529359562194941</v>
      </c>
      <c r="M31" s="58">
        <v>30.61627906976744</v>
      </c>
      <c r="N31" s="54">
        <v>6.64</v>
      </c>
      <c r="O31" s="56">
        <v>5623.02284082798</v>
      </c>
      <c r="P31" s="50">
        <v>1010.7228175453636</v>
      </c>
      <c r="Q31" s="56">
        <v>799.6375225858261</v>
      </c>
      <c r="R31" s="50">
        <v>931.83143040410516</v>
      </c>
      <c r="S31" s="57">
        <v>675.55249308230702</v>
      </c>
      <c r="T31" s="52">
        <v>13653.433734939759</v>
      </c>
      <c r="U31" s="57">
        <v>561076.08116883121</v>
      </c>
      <c r="V31" s="52">
        <v>10943.069313453536</v>
      </c>
      <c r="W31" s="57">
        <v>9504.166779891304</v>
      </c>
      <c r="X31" s="52">
        <v>7670.265542572598</v>
      </c>
      <c r="Y31" s="57">
        <v>7145.3787375415286</v>
      </c>
      <c r="Z31" s="52">
        <v>64123.44</v>
      </c>
    </row>
    <row r="32" spans="1:26" ht="19.5" customHeight="1">
      <c r="A32" s="807"/>
      <c r="B32" s="24" t="s">
        <v>229</v>
      </c>
      <c r="C32" s="50">
        <v>62955.616094986806</v>
      </c>
      <c r="D32" s="56">
        <v>1761.3371420767514</v>
      </c>
      <c r="E32" s="50">
        <v>1581.5655983975964</v>
      </c>
      <c r="F32" s="56">
        <v>1465.1041198996434</v>
      </c>
      <c r="G32" s="52">
        <v>20727.734992679354</v>
      </c>
      <c r="H32" s="57">
        <v>87447.380952380947</v>
      </c>
      <c r="I32" s="54">
        <v>11.089709762532982</v>
      </c>
      <c r="J32" s="58">
        <v>1.4089771020166613</v>
      </c>
      <c r="K32" s="54">
        <v>1.8620430645968953</v>
      </c>
      <c r="L32" s="54">
        <v>1.1402350455565826</v>
      </c>
      <c r="M32" s="58">
        <v>29.799414348462665</v>
      </c>
      <c r="N32" s="54">
        <v>7.6428571428571432</v>
      </c>
      <c r="O32" s="56">
        <v>5676.9399238639071</v>
      </c>
      <c r="P32" s="50">
        <v>1250.0821621272335</v>
      </c>
      <c r="Q32" s="56">
        <v>849.37111738604278</v>
      </c>
      <c r="R32" s="50">
        <v>1284.9141285466126</v>
      </c>
      <c r="S32" s="57">
        <v>695.57524689235004</v>
      </c>
      <c r="T32" s="52">
        <v>11441.71339563863</v>
      </c>
      <c r="U32" s="57">
        <v>565579.9670184697</v>
      </c>
      <c r="V32" s="52">
        <v>13381.162562024856</v>
      </c>
      <c r="W32" s="57">
        <v>11173.849023535304</v>
      </c>
      <c r="X32" s="52">
        <v>10634.570645715041</v>
      </c>
      <c r="Y32" s="57">
        <v>8922.7071742313328</v>
      </c>
      <c r="Z32" s="52">
        <v>62515.309523809527</v>
      </c>
    </row>
    <row r="33" spans="1:26" ht="19.5" customHeight="1">
      <c r="A33" s="784"/>
      <c r="B33" s="410" t="s">
        <v>381</v>
      </c>
      <c r="C33" s="59">
        <v>59054.448581560282</v>
      </c>
      <c r="D33" s="60">
        <v>1627.9324635456639</v>
      </c>
      <c r="E33" s="59">
        <v>1616.8005119765953</v>
      </c>
      <c r="F33" s="60">
        <v>1305.3341170435601</v>
      </c>
      <c r="G33" s="61">
        <v>21789.945488721805</v>
      </c>
      <c r="H33" s="62">
        <v>61514.523809523809</v>
      </c>
      <c r="I33" s="63">
        <v>11.803191489361701</v>
      </c>
      <c r="J33" s="64">
        <v>1.4968416081232658</v>
      </c>
      <c r="K33" s="63">
        <v>1.8699945145364782</v>
      </c>
      <c r="L33" s="63">
        <v>1.1515838071217885</v>
      </c>
      <c r="M33" s="64">
        <v>32.253759398496243</v>
      </c>
      <c r="N33" s="63">
        <v>5.8095238095238093</v>
      </c>
      <c r="O33" s="60">
        <v>5003.2610785639181</v>
      </c>
      <c r="P33" s="59">
        <v>1087.5783080260303</v>
      </c>
      <c r="Q33" s="60">
        <v>864.60174049085754</v>
      </c>
      <c r="R33" s="59">
        <v>1133.5120457329522</v>
      </c>
      <c r="S33" s="62">
        <v>675.57847193892417</v>
      </c>
      <c r="T33" s="61">
        <v>10588.565573770491</v>
      </c>
      <c r="U33" s="62">
        <v>549640.36968085112</v>
      </c>
      <c r="V33" s="61">
        <v>13812.000059035363</v>
      </c>
      <c r="W33" s="62">
        <v>13082.303163283965</v>
      </c>
      <c r="X33" s="61">
        <v>10856.143290727996</v>
      </c>
      <c r="Y33" s="62">
        <v>8423.958646616542</v>
      </c>
      <c r="Z33" s="61">
        <v>55658</v>
      </c>
    </row>
    <row r="34" spans="1:26" ht="19.5" customHeight="1">
      <c r="A34" s="775" t="s">
        <v>431</v>
      </c>
      <c r="B34" s="23" t="s">
        <v>499</v>
      </c>
      <c r="C34" s="50">
        <v>51126.44219486462</v>
      </c>
      <c r="D34" s="51">
        <v>1242.233695991381</v>
      </c>
      <c r="E34" s="50">
        <v>1158.3777664578251</v>
      </c>
      <c r="F34" s="51">
        <v>873.67732180209191</v>
      </c>
      <c r="G34" s="52">
        <v>13632.365787922441</v>
      </c>
      <c r="H34" s="53">
        <v>70271.552255246977</v>
      </c>
      <c r="I34" s="54">
        <v>8.0407004783603089</v>
      </c>
      <c r="J34" s="55">
        <v>1.3543605575337718</v>
      </c>
      <c r="K34" s="54">
        <v>1.4528567134736374</v>
      </c>
      <c r="L34" s="54">
        <v>1.1725010031001595</v>
      </c>
      <c r="M34" s="55">
        <v>20.782108103507518</v>
      </c>
      <c r="N34" s="54">
        <v>5.8145989101508047</v>
      </c>
      <c r="O34" s="51">
        <v>6358.4562479922797</v>
      </c>
      <c r="P34" s="50">
        <v>917.21047920461547</v>
      </c>
      <c r="Q34" s="51">
        <v>797.31039937741537</v>
      </c>
      <c r="R34" s="50">
        <v>745.13993548153837</v>
      </c>
      <c r="S34" s="53">
        <v>655.9664553771438</v>
      </c>
      <c r="T34" s="52">
        <v>12085.365360725189</v>
      </c>
      <c r="U34" s="53">
        <v>443534.55302963778</v>
      </c>
      <c r="V34" s="52">
        <v>9223.4909851856246</v>
      </c>
      <c r="W34" s="53">
        <v>8217.874563555637</v>
      </c>
      <c r="X34" s="52">
        <v>6449.2548185177375</v>
      </c>
      <c r="Y34" s="53">
        <v>4349.642308650109</v>
      </c>
      <c r="Z34" s="52">
        <v>51737.960519774235</v>
      </c>
    </row>
    <row r="35" spans="1:26" ht="19.5" customHeight="1">
      <c r="A35" s="776"/>
      <c r="B35" s="355" t="s">
        <v>393</v>
      </c>
      <c r="C35" s="50">
        <v>50220.545391009095</v>
      </c>
      <c r="D35" s="51">
        <v>1299.4242524603208</v>
      </c>
      <c r="E35" s="50">
        <v>1221.2468261274714</v>
      </c>
      <c r="F35" s="51">
        <v>969.27519828308948</v>
      </c>
      <c r="G35" s="52">
        <v>12365.225745757336</v>
      </c>
      <c r="H35" s="53">
        <v>74549.113943488948</v>
      </c>
      <c r="I35" s="54">
        <v>7.4323057807864101</v>
      </c>
      <c r="J35" s="55">
        <v>1.3356519433424039</v>
      </c>
      <c r="K35" s="54">
        <v>1.5227628521067462</v>
      </c>
      <c r="L35" s="54">
        <v>1.1391711421340645</v>
      </c>
      <c r="M35" s="55">
        <v>18.767725882791304</v>
      </c>
      <c r="N35" s="54">
        <v>6.1574938574938578</v>
      </c>
      <c r="O35" s="51">
        <v>6757.0612502026624</v>
      </c>
      <c r="P35" s="50">
        <v>972.87639862865376</v>
      </c>
      <c r="Q35" s="51">
        <v>801.99410199550982</v>
      </c>
      <c r="R35" s="50">
        <v>850.86003536509816</v>
      </c>
      <c r="S35" s="53">
        <v>658.85583703539623</v>
      </c>
      <c r="T35" s="52">
        <v>12107.054536929891</v>
      </c>
      <c r="U35" s="53">
        <v>433129.3475300179</v>
      </c>
      <c r="V35" s="52">
        <v>9541.3409278137624</v>
      </c>
      <c r="W35" s="53">
        <v>8582.0076261633985</v>
      </c>
      <c r="X35" s="52">
        <v>7085.7751313433964</v>
      </c>
      <c r="Y35" s="53">
        <v>3884.6745366250225</v>
      </c>
      <c r="Z35" s="52">
        <v>53703.358476658475</v>
      </c>
    </row>
    <row r="36" spans="1:26" ht="19.5" customHeight="1">
      <c r="A36" s="776"/>
      <c r="B36" s="491" t="s">
        <v>406</v>
      </c>
      <c r="C36" s="50">
        <v>51787.934999303841</v>
      </c>
      <c r="D36" s="51">
        <v>1146.8532189086902</v>
      </c>
      <c r="E36" s="50">
        <v>1102.8261030255455</v>
      </c>
      <c r="F36" s="51">
        <v>881.72193809225553</v>
      </c>
      <c r="G36" s="52">
        <v>16987.920877636745</v>
      </c>
      <c r="H36" s="53">
        <v>63932.228095323422</v>
      </c>
      <c r="I36" s="54">
        <v>9.827357532190943</v>
      </c>
      <c r="J36" s="55">
        <v>1.3339690778023663</v>
      </c>
      <c r="K36" s="54">
        <v>1.3884928314358957</v>
      </c>
      <c r="L36" s="54">
        <v>1.1459576317173439</v>
      </c>
      <c r="M36" s="55">
        <v>26.118809444781448</v>
      </c>
      <c r="N36" s="54">
        <v>5.5521982049486081</v>
      </c>
      <c r="O36" s="51">
        <v>5269.7721467510364</v>
      </c>
      <c r="P36" s="50">
        <v>859.72998774309053</v>
      </c>
      <c r="Q36" s="51">
        <v>794.26128681202408</v>
      </c>
      <c r="R36" s="50">
        <v>769.4193168126975</v>
      </c>
      <c r="S36" s="53">
        <v>650.40946500840369</v>
      </c>
      <c r="T36" s="52">
        <v>11514.759692537882</v>
      </c>
      <c r="U36" s="53">
        <v>441461.1469154965</v>
      </c>
      <c r="V36" s="52">
        <v>8323.0419538961942</v>
      </c>
      <c r="W36" s="53">
        <v>7756.8146447621766</v>
      </c>
      <c r="X36" s="52">
        <v>6427.8576224930493</v>
      </c>
      <c r="Y36" s="53">
        <v>5499.3170903389</v>
      </c>
      <c r="Z36" s="52">
        <v>45251.31727777687</v>
      </c>
    </row>
    <row r="37" spans="1:26" ht="19.5" customHeight="1">
      <c r="A37" s="776"/>
      <c r="B37" s="24" t="s">
        <v>395</v>
      </c>
      <c r="C37" s="50">
        <v>47063.432242247443</v>
      </c>
      <c r="D37" s="56">
        <v>1156.9475541757843</v>
      </c>
      <c r="E37" s="50">
        <v>891.17685318529664</v>
      </c>
      <c r="F37" s="56">
        <v>482.68096193044141</v>
      </c>
      <c r="G37" s="52">
        <v>9637.5068797254553</v>
      </c>
      <c r="H37" s="57">
        <v>81053.723936613838</v>
      </c>
      <c r="I37" s="54">
        <v>6.2542186154407142</v>
      </c>
      <c r="J37" s="58">
        <v>1.4494269049772861</v>
      </c>
      <c r="K37" s="54">
        <v>1.145281835259677</v>
      </c>
      <c r="L37" s="54">
        <v>1.3398003979544595</v>
      </c>
      <c r="M37" s="58">
        <v>14.91802241407046</v>
      </c>
      <c r="N37" s="54">
        <v>6.0322954313780004</v>
      </c>
      <c r="O37" s="56">
        <v>7525.0698985889285</v>
      </c>
      <c r="P37" s="50">
        <v>798.21034796778156</v>
      </c>
      <c r="Q37" s="56">
        <v>778.12886378594703</v>
      </c>
      <c r="R37" s="50">
        <v>360.26333673834893</v>
      </c>
      <c r="S37" s="57">
        <v>646.03113014735118</v>
      </c>
      <c r="T37" s="52">
        <v>13436.630360475923</v>
      </c>
      <c r="U37" s="57">
        <v>419798.70326549927</v>
      </c>
      <c r="V37" s="52">
        <v>9270.3763189627844</v>
      </c>
      <c r="W37" s="57">
        <v>7140.1537539249184</v>
      </c>
      <c r="X37" s="52">
        <v>3884.8290931164911</v>
      </c>
      <c r="Y37" s="57">
        <v>3091.8873827014854</v>
      </c>
      <c r="Z37" s="52">
        <v>64903.456908534892</v>
      </c>
    </row>
    <row r="38" spans="1:26" ht="19.5" customHeight="1">
      <c r="A38" s="776"/>
      <c r="B38" s="491" t="s">
        <v>396</v>
      </c>
      <c r="C38" s="50">
        <v>67873.39896601034</v>
      </c>
      <c r="D38" s="56">
        <v>1435.8440996260172</v>
      </c>
      <c r="E38" s="50">
        <v>1259.2232589722837</v>
      </c>
      <c r="F38" s="56">
        <v>1079.8028885043154</v>
      </c>
      <c r="G38" s="52">
        <v>13611.843944415374</v>
      </c>
      <c r="H38" s="57">
        <v>102175.12084592145</v>
      </c>
      <c r="I38" s="54">
        <v>8.2811021889781102</v>
      </c>
      <c r="J38" s="58">
        <v>1.3828677157478557</v>
      </c>
      <c r="K38" s="54">
        <v>1.6044313486541955</v>
      </c>
      <c r="L38" s="54">
        <v>1.1239905454783592</v>
      </c>
      <c r="M38" s="58">
        <v>20.164137449851737</v>
      </c>
      <c r="N38" s="54">
        <v>7.8474320241691844</v>
      </c>
      <c r="O38" s="56">
        <v>8196.1793752947196</v>
      </c>
      <c r="P38" s="50">
        <v>1038.3090756077936</v>
      </c>
      <c r="Q38" s="56">
        <v>784.84084721264389</v>
      </c>
      <c r="R38" s="50">
        <v>960.6868072406802</v>
      </c>
      <c r="S38" s="57">
        <v>675.05213046023243</v>
      </c>
      <c r="T38" s="52">
        <v>13020.198267564967</v>
      </c>
      <c r="U38" s="57">
        <v>604075.3755362446</v>
      </c>
      <c r="V38" s="52">
        <v>10660.085177036382</v>
      </c>
      <c r="W38" s="57">
        <v>8855.3525526180965</v>
      </c>
      <c r="X38" s="52">
        <v>7830.7403208182595</v>
      </c>
      <c r="Y38" s="57">
        <v>4275.4045002616431</v>
      </c>
      <c r="Z38" s="52">
        <v>75741.055891238677</v>
      </c>
    </row>
    <row r="39" spans="1:26" ht="19.5" customHeight="1">
      <c r="A39" s="776"/>
      <c r="B39" s="491" t="s">
        <v>397</v>
      </c>
      <c r="C39" s="50">
        <v>68411.730529235036</v>
      </c>
      <c r="D39" s="56">
        <v>1544.7665928280985</v>
      </c>
      <c r="E39" s="50">
        <v>1264.2760020575317</v>
      </c>
      <c r="F39" s="56">
        <v>1139.5046390103444</v>
      </c>
      <c r="G39" s="52">
        <v>22505.704474002418</v>
      </c>
      <c r="H39" s="57">
        <v>84147.041906327038</v>
      </c>
      <c r="I39" s="54">
        <v>12.499884446498729</v>
      </c>
      <c r="J39" s="58">
        <v>1.4432429573668719</v>
      </c>
      <c r="K39" s="54">
        <v>1.6283781110275788</v>
      </c>
      <c r="L39" s="54">
        <v>1.1460869300263563</v>
      </c>
      <c r="M39" s="58">
        <v>33.452237001209191</v>
      </c>
      <c r="N39" s="54">
        <v>7.0739523418241577</v>
      </c>
      <c r="O39" s="56">
        <v>5472.9890361824464</v>
      </c>
      <c r="P39" s="50">
        <v>1070.3441059199426</v>
      </c>
      <c r="Q39" s="56">
        <v>776.40198765612092</v>
      </c>
      <c r="R39" s="50">
        <v>994.25672621896103</v>
      </c>
      <c r="S39" s="57">
        <v>672.7712850171697</v>
      </c>
      <c r="T39" s="52">
        <v>11895.336275990243</v>
      </c>
      <c r="U39" s="57">
        <v>607810.37439334416</v>
      </c>
      <c r="V39" s="52">
        <v>11637.667899343589</v>
      </c>
      <c r="W39" s="57">
        <v>8863.2992284255924</v>
      </c>
      <c r="X39" s="52">
        <v>8336.2052651624799</v>
      </c>
      <c r="Y39" s="57">
        <v>7626.3949214026607</v>
      </c>
      <c r="Z39" s="52">
        <v>61067.222678718157</v>
      </c>
    </row>
    <row r="40" spans="1:26" ht="19.5" customHeight="1">
      <c r="A40" s="776"/>
      <c r="B40" s="24" t="s">
        <v>229</v>
      </c>
      <c r="C40" s="50">
        <v>69866.961918711095</v>
      </c>
      <c r="D40" s="56">
        <v>1798.8071703506637</v>
      </c>
      <c r="E40" s="50">
        <v>1222.7478536413616</v>
      </c>
      <c r="F40" s="56">
        <v>1312.6497625065365</v>
      </c>
      <c r="G40" s="52">
        <v>15197.069099378881</v>
      </c>
      <c r="H40" s="57">
        <v>102450.80459770115</v>
      </c>
      <c r="I40" s="54">
        <v>9.1951666056389598</v>
      </c>
      <c r="J40" s="58">
        <v>1.4084425324767216</v>
      </c>
      <c r="K40" s="54">
        <v>1.6044470925981096</v>
      </c>
      <c r="L40" s="54">
        <v>1.1354148509674045</v>
      </c>
      <c r="M40" s="58">
        <v>22.446816770186334</v>
      </c>
      <c r="N40" s="54">
        <v>7.8103448275862073</v>
      </c>
      <c r="O40" s="56">
        <v>7598.2268636508443</v>
      </c>
      <c r="P40" s="50">
        <v>1277.1605009595194</v>
      </c>
      <c r="Q40" s="56">
        <v>762.09920494252287</v>
      </c>
      <c r="R40" s="50">
        <v>1156.0970524457409</v>
      </c>
      <c r="S40" s="57">
        <v>677.02557805717447</v>
      </c>
      <c r="T40" s="52">
        <v>13117.321559970567</v>
      </c>
      <c r="U40" s="57">
        <v>601810.30391797877</v>
      </c>
      <c r="V40" s="52">
        <v>13476.998054226926</v>
      </c>
      <c r="W40" s="57">
        <v>8566.0699022289627</v>
      </c>
      <c r="X40" s="52">
        <v>9510.7948187205857</v>
      </c>
      <c r="Y40" s="57">
        <v>4733.8742236024846</v>
      </c>
      <c r="Z40" s="52">
        <v>75303.097701149425</v>
      </c>
    </row>
    <row r="41" spans="1:26" ht="19.5" customHeight="1">
      <c r="A41" s="777"/>
      <c r="B41" s="410" t="s">
        <v>381</v>
      </c>
      <c r="C41" s="59">
        <v>66978.337080210942</v>
      </c>
      <c r="D41" s="60">
        <v>1557.8449682535438</v>
      </c>
      <c r="E41" s="59">
        <v>1333.7662119679992</v>
      </c>
      <c r="F41" s="60">
        <v>1162.8875757393964</v>
      </c>
      <c r="G41" s="61">
        <v>22435.113528509894</v>
      </c>
      <c r="H41" s="62">
        <v>104125.97102584182</v>
      </c>
      <c r="I41" s="63">
        <v>12.542672772689425</v>
      </c>
      <c r="J41" s="64">
        <v>1.4719986451676159</v>
      </c>
      <c r="K41" s="63">
        <v>1.6752447186852948</v>
      </c>
      <c r="L41" s="63">
        <v>1.1476482181383496</v>
      </c>
      <c r="M41" s="64">
        <v>33.190187632328247</v>
      </c>
      <c r="N41" s="63">
        <v>7.8527799530148785</v>
      </c>
      <c r="O41" s="60">
        <v>5340.0370315049922</v>
      </c>
      <c r="P41" s="59">
        <v>1058.3195666434547</v>
      </c>
      <c r="Q41" s="60">
        <v>796.16201566939867</v>
      </c>
      <c r="R41" s="59">
        <v>1013.2787707593599</v>
      </c>
      <c r="S41" s="62">
        <v>675.95621263247733</v>
      </c>
      <c r="T41" s="61">
        <v>13259.759174311926</v>
      </c>
      <c r="U41" s="62">
        <v>622161.81952539552</v>
      </c>
      <c r="V41" s="61">
        <v>13206.088848481608</v>
      </c>
      <c r="W41" s="62">
        <v>10736.119404833151</v>
      </c>
      <c r="X41" s="61">
        <v>9634.3045795810813</v>
      </c>
      <c r="Y41" s="62">
        <v>7311.1241877783459</v>
      </c>
      <c r="Z41" s="61">
        <v>91474.059514487075</v>
      </c>
    </row>
    <row r="42" spans="1:26" ht="19.5" customHeight="1">
      <c r="A42" s="775" t="s">
        <v>432</v>
      </c>
      <c r="B42" s="23" t="s">
        <v>499</v>
      </c>
      <c r="C42" s="50">
        <v>55384.929595596033</v>
      </c>
      <c r="D42" s="56">
        <v>1281.8496790804945</v>
      </c>
      <c r="E42" s="50">
        <v>1200.4952064700906</v>
      </c>
      <c r="F42" s="56">
        <v>886.77382244667569</v>
      </c>
      <c r="G42" s="52">
        <v>13839.734234256279</v>
      </c>
      <c r="H42" s="57">
        <v>70743.970383859676</v>
      </c>
      <c r="I42" s="54">
        <v>8.2230717994758233</v>
      </c>
      <c r="J42" s="58">
        <v>1.3593046334230774</v>
      </c>
      <c r="K42" s="54">
        <v>1.4899049399558715</v>
      </c>
      <c r="L42" s="54">
        <v>1.1616562983578713</v>
      </c>
      <c r="M42" s="58">
        <v>21.001692221274244</v>
      </c>
      <c r="N42" s="54">
        <v>5.9061376815066851</v>
      </c>
      <c r="O42" s="56">
        <v>6735.3090117888223</v>
      </c>
      <c r="P42" s="50">
        <v>943.01869320673802</v>
      </c>
      <c r="Q42" s="56">
        <v>805.7528868289055</v>
      </c>
      <c r="R42" s="50">
        <v>763.37021862682434</v>
      </c>
      <c r="S42" s="57">
        <v>658.98186148242553</v>
      </c>
      <c r="T42" s="52">
        <v>11978.042876544074</v>
      </c>
      <c r="U42" s="57">
        <v>481949.40912460908</v>
      </c>
      <c r="V42" s="52">
        <v>9537.8520165803639</v>
      </c>
      <c r="W42" s="57">
        <v>8504.1806287712097</v>
      </c>
      <c r="X42" s="52">
        <v>6524.8228655071716</v>
      </c>
      <c r="Y42" s="57">
        <v>4444.3555981148484</v>
      </c>
      <c r="Z42" s="52">
        <v>52185.446473498829</v>
      </c>
    </row>
    <row r="43" spans="1:26" ht="19.5" customHeight="1">
      <c r="A43" s="776"/>
      <c r="B43" s="355" t="s">
        <v>393</v>
      </c>
      <c r="C43" s="50">
        <v>55446.201256855755</v>
      </c>
      <c r="D43" s="56">
        <v>1335.6751216868856</v>
      </c>
      <c r="E43" s="50">
        <v>1271.6564090753229</v>
      </c>
      <c r="F43" s="56">
        <v>960.06280416951995</v>
      </c>
      <c r="G43" s="52">
        <v>12536.775767747809</v>
      </c>
      <c r="H43" s="57">
        <v>77651.321617062946</v>
      </c>
      <c r="I43" s="54">
        <v>7.6161489580814035</v>
      </c>
      <c r="J43" s="58">
        <v>1.3339142741083898</v>
      </c>
      <c r="K43" s="54">
        <v>1.5608183804834128</v>
      </c>
      <c r="L43" s="54">
        <v>1.1322025952129458</v>
      </c>
      <c r="M43" s="58">
        <v>18.923638798562756</v>
      </c>
      <c r="N43" s="54">
        <v>6.3940003990061118</v>
      </c>
      <c r="O43" s="56">
        <v>7280.0836173276866</v>
      </c>
      <c r="P43" s="50">
        <v>1001.320060526133</v>
      </c>
      <c r="Q43" s="56">
        <v>814.73695144560554</v>
      </c>
      <c r="R43" s="50">
        <v>847.96025749168189</v>
      </c>
      <c r="S43" s="57">
        <v>662.49286943164293</v>
      </c>
      <c r="T43" s="52">
        <v>12144.403623924254</v>
      </c>
      <c r="U43" s="57">
        <v>480825.14568136248</v>
      </c>
      <c r="V43" s="52">
        <v>9848.7932417134944</v>
      </c>
      <c r="W43" s="57">
        <v>8933.4413775235989</v>
      </c>
      <c r="X43" s="52">
        <v>6999.1972584589503</v>
      </c>
      <c r="Y43" s="57">
        <v>3996.3701754539525</v>
      </c>
      <c r="Z43" s="52">
        <v>56397.313691350639</v>
      </c>
    </row>
    <row r="44" spans="1:26" ht="19.5" customHeight="1">
      <c r="A44" s="776"/>
      <c r="B44" s="491" t="s">
        <v>406</v>
      </c>
      <c r="C44" s="50">
        <v>52769.466660485392</v>
      </c>
      <c r="D44" s="56">
        <v>1180.8219527478877</v>
      </c>
      <c r="E44" s="50">
        <v>1122.6159086684613</v>
      </c>
      <c r="F44" s="56">
        <v>882.94274599313883</v>
      </c>
      <c r="G44" s="52">
        <v>16188.642535512114</v>
      </c>
      <c r="H44" s="57">
        <v>63398.252122526646</v>
      </c>
      <c r="I44" s="54">
        <v>9.4583787452831345</v>
      </c>
      <c r="J44" s="58">
        <v>1.3516450862003133</v>
      </c>
      <c r="K44" s="54">
        <v>1.4125758232101393</v>
      </c>
      <c r="L44" s="54">
        <v>1.1452120642621042</v>
      </c>
      <c r="M44" s="58">
        <v>24.875540359209285</v>
      </c>
      <c r="N44" s="54">
        <v>5.5513297485100894</v>
      </c>
      <c r="O44" s="56">
        <v>5579.1238732960837</v>
      </c>
      <c r="P44" s="50">
        <v>873.61835203896874</v>
      </c>
      <c r="Q44" s="56">
        <v>794.72966351446428</v>
      </c>
      <c r="R44" s="50">
        <v>770.9862422398129</v>
      </c>
      <c r="S44" s="57">
        <v>650.78556291617781</v>
      </c>
      <c r="T44" s="52">
        <v>11420.372234155606</v>
      </c>
      <c r="U44" s="57">
        <v>448181.85634137422</v>
      </c>
      <c r="V44" s="52">
        <v>8584.1492282928375</v>
      </c>
      <c r="W44" s="57">
        <v>7883.6616783101854</v>
      </c>
      <c r="X44" s="52">
        <v>6416.1856322917929</v>
      </c>
      <c r="Y44" s="57">
        <v>5264.4955695434965</v>
      </c>
      <c r="Z44" s="52">
        <v>44941.580625888048</v>
      </c>
    </row>
    <row r="45" spans="1:26" ht="19.5" customHeight="1">
      <c r="A45" s="776"/>
      <c r="B45" s="24" t="s">
        <v>395</v>
      </c>
      <c r="C45" s="50">
        <v>49630.379444321756</v>
      </c>
      <c r="D45" s="51">
        <v>1161.8473528229565</v>
      </c>
      <c r="E45" s="50">
        <v>922.72837777499717</v>
      </c>
      <c r="F45" s="51">
        <v>482.68043024035364</v>
      </c>
      <c r="G45" s="52">
        <v>9973.8738923895435</v>
      </c>
      <c r="H45" s="53">
        <v>77770.036638655467</v>
      </c>
      <c r="I45" s="54">
        <v>6.3322786120465961</v>
      </c>
      <c r="J45" s="55">
        <v>1.4448251691006453</v>
      </c>
      <c r="K45" s="54">
        <v>1.1547597761652413</v>
      </c>
      <c r="L45" s="54">
        <v>1.330731858095435</v>
      </c>
      <c r="M45" s="55">
        <v>15.45775315642706</v>
      </c>
      <c r="N45" s="54">
        <v>5.8412436974789914</v>
      </c>
      <c r="O45" s="51">
        <v>7837.6809494617592</v>
      </c>
      <c r="P45" s="50">
        <v>804.14390451556642</v>
      </c>
      <c r="Q45" s="51">
        <v>799.06522275933389</v>
      </c>
      <c r="R45" s="50">
        <v>362.71802414888731</v>
      </c>
      <c r="S45" s="53">
        <v>645.23438765371816</v>
      </c>
      <c r="T45" s="52">
        <v>13313.951731241765</v>
      </c>
      <c r="U45" s="53">
        <v>443666.09126042068</v>
      </c>
      <c r="V45" s="52">
        <v>9311.7309276704163</v>
      </c>
      <c r="W45" s="53">
        <v>7390.9238702171688</v>
      </c>
      <c r="X45" s="52">
        <v>3886.48899825944</v>
      </c>
      <c r="Y45" s="53">
        <v>3198.9636456207054</v>
      </c>
      <c r="Z45" s="52">
        <v>62255.29356302521</v>
      </c>
    </row>
    <row r="46" spans="1:26" ht="19.5" customHeight="1">
      <c r="A46" s="776"/>
      <c r="B46" s="491" t="s">
        <v>396</v>
      </c>
      <c r="C46" s="50">
        <v>70275.85600559345</v>
      </c>
      <c r="D46" s="56">
        <v>1533.7954135149412</v>
      </c>
      <c r="E46" s="50">
        <v>1304.4752544154244</v>
      </c>
      <c r="F46" s="56">
        <v>1112.5636984040393</v>
      </c>
      <c r="G46" s="52">
        <v>14959.384612390024</v>
      </c>
      <c r="H46" s="57">
        <v>103814.78405315615</v>
      </c>
      <c r="I46" s="54">
        <v>8.9839679112899269</v>
      </c>
      <c r="J46" s="58">
        <v>1.4062839624460335</v>
      </c>
      <c r="K46" s="54">
        <v>1.6432180692947875</v>
      </c>
      <c r="L46" s="54">
        <v>1.1225678690385903</v>
      </c>
      <c r="M46" s="58">
        <v>22.113337312813059</v>
      </c>
      <c r="N46" s="54">
        <v>8.157332700522069</v>
      </c>
      <c r="O46" s="56">
        <v>7822.3627576941299</v>
      </c>
      <c r="P46" s="50">
        <v>1090.672619807965</v>
      </c>
      <c r="Q46" s="56">
        <v>793.85401048764038</v>
      </c>
      <c r="R46" s="50">
        <v>991.08813737638957</v>
      </c>
      <c r="S46" s="57">
        <v>676.48697258021548</v>
      </c>
      <c r="T46" s="52">
        <v>12726.56</v>
      </c>
      <c r="U46" s="57">
        <v>627153.72696383891</v>
      </c>
      <c r="V46" s="52">
        <v>11491.296008298352</v>
      </c>
      <c r="W46" s="57">
        <v>9168.511984693916</v>
      </c>
      <c r="X46" s="52">
        <v>8068.2963646892822</v>
      </c>
      <c r="Y46" s="57">
        <v>4722.6917676675921</v>
      </c>
      <c r="Z46" s="52">
        <v>77174.626008542953</v>
      </c>
    </row>
    <row r="47" spans="1:26" ht="19.5" customHeight="1">
      <c r="A47" s="776"/>
      <c r="B47" s="491" t="s">
        <v>397</v>
      </c>
      <c r="C47" s="50">
        <v>70100.950857989854</v>
      </c>
      <c r="D47" s="56">
        <v>1514.6795078388179</v>
      </c>
      <c r="E47" s="50">
        <v>1242.4707011376101</v>
      </c>
      <c r="F47" s="56">
        <v>1097.7324951683638</v>
      </c>
      <c r="G47" s="52">
        <v>21405.380806809328</v>
      </c>
      <c r="H47" s="57">
        <v>88211.580342937959</v>
      </c>
      <c r="I47" s="54">
        <v>12.075024228949319</v>
      </c>
      <c r="J47" s="58">
        <v>1.4639217237683593</v>
      </c>
      <c r="K47" s="54">
        <v>1.6168473425528422</v>
      </c>
      <c r="L47" s="54">
        <v>1.1435676762055353</v>
      </c>
      <c r="M47" s="58">
        <v>31.839747047893066</v>
      </c>
      <c r="N47" s="54">
        <v>7.4316775676153437</v>
      </c>
      <c r="O47" s="56">
        <v>5805.4501199199276</v>
      </c>
      <c r="P47" s="50">
        <v>1034.6724713803687</v>
      </c>
      <c r="Q47" s="56">
        <v>768.45269707149453</v>
      </c>
      <c r="R47" s="50">
        <v>959.91913553445579</v>
      </c>
      <c r="S47" s="57">
        <v>672.28488890353128</v>
      </c>
      <c r="T47" s="52">
        <v>11869.672700459076</v>
      </c>
      <c r="U47" s="57">
        <v>623321.87743002106</v>
      </c>
      <c r="V47" s="52">
        <v>11354.164567231506</v>
      </c>
      <c r="W47" s="57">
        <v>8704.5670585389871</v>
      </c>
      <c r="X47" s="52">
        <v>7992.9224801805658</v>
      </c>
      <c r="Y47" s="57">
        <v>6935.7248096865069</v>
      </c>
      <c r="Z47" s="52">
        <v>64034.135407459784</v>
      </c>
    </row>
    <row r="48" spans="1:26" ht="19.5" customHeight="1">
      <c r="A48" s="776"/>
      <c r="B48" s="24" t="s">
        <v>229</v>
      </c>
      <c r="C48" s="50">
        <v>70501.122735327095</v>
      </c>
      <c r="D48" s="51">
        <v>1682.4253530900542</v>
      </c>
      <c r="E48" s="50">
        <v>1245.5465002975739</v>
      </c>
      <c r="F48" s="51">
        <v>1178.229175002439</v>
      </c>
      <c r="G48" s="52">
        <v>16197.19419761525</v>
      </c>
      <c r="H48" s="53">
        <v>117082.24119142753</v>
      </c>
      <c r="I48" s="54">
        <v>9.6330597041912274</v>
      </c>
      <c r="J48" s="55">
        <v>1.4412484806515777</v>
      </c>
      <c r="K48" s="54">
        <v>1.6157445765698482</v>
      </c>
      <c r="L48" s="54">
        <v>1.1299843351424472</v>
      </c>
      <c r="M48" s="55">
        <v>23.952494873547504</v>
      </c>
      <c r="N48" s="54">
        <v>9.1540138031238651</v>
      </c>
      <c r="O48" s="51">
        <v>7318.6635295795904</v>
      </c>
      <c r="P48" s="50">
        <v>1167.3388563292306</v>
      </c>
      <c r="Q48" s="51">
        <v>770.8808176486732</v>
      </c>
      <c r="R48" s="50">
        <v>1042.695140418836</v>
      </c>
      <c r="S48" s="53">
        <v>676.22159124238033</v>
      </c>
      <c r="T48" s="52">
        <v>12790.262687988572</v>
      </c>
      <c r="U48" s="53">
        <v>613111.36108198029</v>
      </c>
      <c r="V48" s="52">
        <v>12595.825822186616</v>
      </c>
      <c r="W48" s="53">
        <v>8746.3101332664282</v>
      </c>
      <c r="X48" s="52">
        <v>8506.6969831172519</v>
      </c>
      <c r="Y48" s="53">
        <v>5210.0726817042605</v>
      </c>
      <c r="Z48" s="52">
        <v>87783.609516890661</v>
      </c>
    </row>
    <row r="49" spans="1:26" ht="19.5" customHeight="1">
      <c r="A49" s="777"/>
      <c r="B49" s="410" t="s">
        <v>381</v>
      </c>
      <c r="C49" s="59">
        <v>69743.352137113194</v>
      </c>
      <c r="D49" s="60">
        <v>1632.4564192131288</v>
      </c>
      <c r="E49" s="59">
        <v>1339.8323181076173</v>
      </c>
      <c r="F49" s="60">
        <v>1170.6425907664086</v>
      </c>
      <c r="G49" s="61">
        <v>20461.977997712398</v>
      </c>
      <c r="H49" s="62">
        <v>110865.40602312449</v>
      </c>
      <c r="I49" s="63">
        <v>11.663493308791358</v>
      </c>
      <c r="J49" s="64">
        <v>1.4929424780188234</v>
      </c>
      <c r="K49" s="63">
        <v>1.6756393883307534</v>
      </c>
      <c r="L49" s="63">
        <v>1.1469195619164847</v>
      </c>
      <c r="M49" s="64">
        <v>30.227251064370591</v>
      </c>
      <c r="N49" s="63">
        <v>8.6719548265662816</v>
      </c>
      <c r="O49" s="60">
        <v>5979.628083169915</v>
      </c>
      <c r="P49" s="59">
        <v>1093.4489729165214</v>
      </c>
      <c r="Q49" s="60">
        <v>799.5946666319046</v>
      </c>
      <c r="R49" s="59">
        <v>1020.6841261040862</v>
      </c>
      <c r="S49" s="62">
        <v>676.93810310892945</v>
      </c>
      <c r="T49" s="61">
        <v>12784.36157018387</v>
      </c>
      <c r="U49" s="62">
        <v>649803.50098821684</v>
      </c>
      <c r="V49" s="61">
        <v>13904.50624504093</v>
      </c>
      <c r="W49" s="62">
        <v>10792.726489017941</v>
      </c>
      <c r="X49" s="61">
        <v>9719.8265411695374</v>
      </c>
      <c r="Y49" s="62">
        <v>6542.0292463620763</v>
      </c>
      <c r="Z49" s="61">
        <v>98039.532132293622</v>
      </c>
    </row>
    <row r="50" spans="1:26" ht="19.5" customHeight="1">
      <c r="A50" s="93"/>
      <c r="B50" s="479"/>
      <c r="C50" s="56"/>
      <c r="D50" s="56"/>
      <c r="E50" s="56"/>
      <c r="F50" s="56"/>
      <c r="G50" s="57"/>
      <c r="H50" s="57"/>
      <c r="I50" s="58"/>
      <c r="J50" s="58"/>
      <c r="K50" s="58"/>
      <c r="L50" s="58"/>
      <c r="M50" s="58"/>
      <c r="N50" s="58"/>
      <c r="O50" s="56"/>
      <c r="P50" s="56"/>
      <c r="Q50" s="56"/>
      <c r="R50" s="56"/>
      <c r="S50" s="57"/>
      <c r="T50" s="57"/>
      <c r="U50" s="57"/>
      <c r="V50" s="57"/>
      <c r="W50" s="57"/>
      <c r="X50" s="57"/>
      <c r="Y50" s="57"/>
      <c r="Z50" s="57"/>
    </row>
    <row r="51" spans="1:26" ht="19.5" customHeight="1">
      <c r="A51" s="93"/>
      <c r="B51" s="479"/>
      <c r="C51" s="56"/>
      <c r="D51" s="56"/>
      <c r="E51" s="56"/>
      <c r="F51" s="56"/>
      <c r="G51" s="57"/>
      <c r="H51" s="57"/>
      <c r="I51" s="58"/>
      <c r="J51" s="58"/>
      <c r="K51" s="58"/>
      <c r="L51" s="58"/>
      <c r="M51" s="58"/>
      <c r="N51" s="58"/>
      <c r="O51" s="56"/>
      <c r="P51" s="56"/>
      <c r="Q51" s="56"/>
      <c r="R51" s="56"/>
      <c r="S51" s="57"/>
      <c r="T51" s="57"/>
      <c r="U51" s="57"/>
      <c r="V51" s="57"/>
      <c r="W51" s="57"/>
      <c r="X51" s="57"/>
      <c r="Y51" s="57"/>
      <c r="Z51" s="57"/>
    </row>
    <row r="52" spans="1:26" ht="19.5" customHeight="1">
      <c r="A52" s="93"/>
      <c r="B52" s="479"/>
      <c r="C52" s="56"/>
      <c r="D52" s="56"/>
      <c r="E52" s="56"/>
      <c r="F52" s="56"/>
      <c r="G52" s="57"/>
      <c r="H52" s="57"/>
      <c r="I52" s="58"/>
      <c r="J52" s="58"/>
      <c r="K52" s="58"/>
      <c r="L52" s="58"/>
      <c r="M52" s="58"/>
      <c r="N52" s="58"/>
      <c r="O52" s="56"/>
      <c r="P52" s="56"/>
      <c r="Q52" s="56"/>
      <c r="R52" s="56"/>
      <c r="S52" s="57"/>
      <c r="T52" s="57"/>
      <c r="U52" s="57"/>
      <c r="V52" s="57"/>
      <c r="W52" s="57"/>
      <c r="X52" s="57"/>
      <c r="Y52" s="57"/>
      <c r="Z52" s="57"/>
    </row>
    <row r="53" spans="1:26" ht="19.5" customHeight="1">
      <c r="A53" s="93"/>
      <c r="B53" s="479"/>
      <c r="C53" s="56"/>
      <c r="D53" s="56"/>
      <c r="E53" s="56"/>
      <c r="F53" s="56"/>
      <c r="G53" s="57"/>
      <c r="H53" s="57"/>
      <c r="I53" s="58"/>
      <c r="J53" s="58"/>
      <c r="K53" s="58"/>
      <c r="L53" s="58"/>
      <c r="M53" s="58"/>
      <c r="N53" s="58"/>
      <c r="O53" s="56"/>
      <c r="P53" s="56"/>
      <c r="Q53" s="56"/>
      <c r="R53" s="56"/>
      <c r="S53" s="57"/>
      <c r="T53" s="57"/>
      <c r="U53" s="57"/>
      <c r="V53" s="57"/>
      <c r="W53" s="57"/>
      <c r="X53" s="57"/>
      <c r="Y53" s="57"/>
      <c r="Z53" s="57"/>
    </row>
    <row r="54" spans="1:26" ht="19.5" customHeight="1">
      <c r="A54" s="93"/>
      <c r="B54" s="479"/>
      <c r="C54" s="56"/>
      <c r="D54" s="56"/>
      <c r="E54" s="56"/>
      <c r="F54" s="56"/>
      <c r="G54" s="57"/>
      <c r="H54" s="57"/>
      <c r="I54" s="58"/>
      <c r="J54" s="58"/>
      <c r="K54" s="58"/>
      <c r="L54" s="58"/>
      <c r="M54" s="58"/>
      <c r="N54" s="58"/>
      <c r="O54" s="56"/>
      <c r="P54" s="56"/>
      <c r="Q54" s="56"/>
      <c r="R54" s="56"/>
      <c r="S54" s="57"/>
      <c r="T54" s="57"/>
      <c r="U54" s="57"/>
      <c r="V54" s="57"/>
      <c r="W54" s="57"/>
      <c r="X54" s="57"/>
      <c r="Y54" s="57"/>
      <c r="Z54" s="57"/>
    </row>
    <row r="55" spans="1:26" ht="20.25" customHeight="1">
      <c r="C55" s="3" t="s">
        <v>124</v>
      </c>
      <c r="D55" s="3"/>
      <c r="E55" s="3"/>
      <c r="F55" s="3"/>
      <c r="G55" s="3"/>
      <c r="H55" s="3"/>
      <c r="I55" s="3"/>
      <c r="J55" s="3"/>
      <c r="K55" s="3"/>
      <c r="L55" s="3"/>
      <c r="M55" s="37"/>
      <c r="N55" s="37"/>
      <c r="O55" s="3" t="s">
        <v>124</v>
      </c>
      <c r="P55" s="3"/>
      <c r="Q55" s="3"/>
      <c r="R55" s="3"/>
      <c r="S55" s="3"/>
      <c r="T55" s="3"/>
      <c r="U55" s="3"/>
      <c r="V55" s="3"/>
      <c r="W55" s="3"/>
      <c r="X55" s="3"/>
    </row>
    <row r="56" spans="1:26" ht="13.5" customHeight="1">
      <c r="N56" s="8" t="s">
        <v>715</v>
      </c>
      <c r="Z56" s="8" t="s">
        <v>715</v>
      </c>
    </row>
    <row r="57" spans="1:26" ht="12" customHeight="1">
      <c r="A57" s="797" t="s">
        <v>527</v>
      </c>
      <c r="B57" s="798"/>
      <c r="C57" s="793" t="s">
        <v>581</v>
      </c>
      <c r="D57" s="826"/>
      <c r="E57" s="826"/>
      <c r="F57" s="794"/>
      <c r="G57" s="38" t="s">
        <v>582</v>
      </c>
      <c r="H57" s="38" t="s">
        <v>583</v>
      </c>
      <c r="I57" s="793" t="s">
        <v>584</v>
      </c>
      <c r="J57" s="826"/>
      <c r="K57" s="826"/>
      <c r="L57" s="826"/>
      <c r="M57" s="826"/>
      <c r="N57" s="794"/>
      <c r="O57" s="793" t="s">
        <v>585</v>
      </c>
      <c r="P57" s="826"/>
      <c r="Q57" s="826"/>
      <c r="R57" s="794"/>
      <c r="S57" s="38" t="s">
        <v>214</v>
      </c>
      <c r="T57" s="38" t="s">
        <v>587</v>
      </c>
      <c r="U57" s="793" t="s">
        <v>588</v>
      </c>
      <c r="V57" s="826"/>
      <c r="W57" s="826"/>
      <c r="X57" s="826"/>
      <c r="Y57" s="826"/>
      <c r="Z57" s="794"/>
    </row>
    <row r="58" spans="1:26" ht="12" customHeight="1">
      <c r="A58" s="799"/>
      <c r="B58" s="800"/>
      <c r="C58" s="793" t="s">
        <v>515</v>
      </c>
      <c r="D58" s="794"/>
      <c r="E58" s="851" t="s">
        <v>528</v>
      </c>
      <c r="F58" s="851" t="s">
        <v>435</v>
      </c>
      <c r="G58" s="778" t="s">
        <v>225</v>
      </c>
      <c r="H58" s="778" t="s">
        <v>524</v>
      </c>
      <c r="I58" s="793" t="s">
        <v>515</v>
      </c>
      <c r="J58" s="794"/>
      <c r="K58" s="851" t="s">
        <v>528</v>
      </c>
      <c r="L58" s="851" t="s">
        <v>435</v>
      </c>
      <c r="M58" s="778" t="s">
        <v>225</v>
      </c>
      <c r="N58" s="778" t="s">
        <v>524</v>
      </c>
      <c r="O58" s="793" t="s">
        <v>515</v>
      </c>
      <c r="P58" s="794"/>
      <c r="Q58" s="851" t="s">
        <v>528</v>
      </c>
      <c r="R58" s="851" t="s">
        <v>435</v>
      </c>
      <c r="S58" s="778" t="s">
        <v>225</v>
      </c>
      <c r="T58" s="778" t="s">
        <v>524</v>
      </c>
      <c r="U58" s="793" t="s">
        <v>515</v>
      </c>
      <c r="V58" s="794"/>
      <c r="W58" s="851" t="s">
        <v>528</v>
      </c>
      <c r="X58" s="851" t="s">
        <v>435</v>
      </c>
      <c r="Y58" s="778" t="s">
        <v>225</v>
      </c>
      <c r="Z58" s="778" t="s">
        <v>524</v>
      </c>
    </row>
    <row r="59" spans="1:26" ht="12" customHeight="1">
      <c r="A59" s="801"/>
      <c r="B59" s="802"/>
      <c r="C59" s="11" t="s">
        <v>520</v>
      </c>
      <c r="D59" s="13" t="s">
        <v>521</v>
      </c>
      <c r="E59" s="796"/>
      <c r="F59" s="796"/>
      <c r="G59" s="867"/>
      <c r="H59" s="867"/>
      <c r="I59" s="11" t="s">
        <v>520</v>
      </c>
      <c r="J59" s="13" t="s">
        <v>521</v>
      </c>
      <c r="K59" s="796"/>
      <c r="L59" s="796"/>
      <c r="M59" s="867"/>
      <c r="N59" s="867"/>
      <c r="O59" s="13" t="s">
        <v>520</v>
      </c>
      <c r="P59" s="11" t="s">
        <v>521</v>
      </c>
      <c r="Q59" s="796"/>
      <c r="R59" s="796"/>
      <c r="S59" s="867"/>
      <c r="T59" s="867"/>
      <c r="U59" s="39" t="s">
        <v>520</v>
      </c>
      <c r="V59" s="11" t="s">
        <v>521</v>
      </c>
      <c r="W59" s="796"/>
      <c r="X59" s="796"/>
      <c r="Y59" s="867"/>
      <c r="Z59" s="867"/>
    </row>
    <row r="60" spans="1:26" ht="13.5" customHeight="1">
      <c r="A60" s="363"/>
      <c r="B60" s="364"/>
      <c r="C60" s="16" t="s">
        <v>519</v>
      </c>
      <c r="D60" s="152" t="s">
        <v>519</v>
      </c>
      <c r="E60" s="16" t="s">
        <v>519</v>
      </c>
      <c r="F60" s="152" t="s">
        <v>519</v>
      </c>
      <c r="G60" s="16" t="s">
        <v>586</v>
      </c>
      <c r="H60" s="152" t="s">
        <v>586</v>
      </c>
      <c r="I60" s="16" t="s">
        <v>518</v>
      </c>
      <c r="J60" s="152" t="s">
        <v>518</v>
      </c>
      <c r="K60" s="16" t="s">
        <v>518</v>
      </c>
      <c r="L60" s="16" t="s">
        <v>530</v>
      </c>
      <c r="M60" s="152" t="s">
        <v>203</v>
      </c>
      <c r="N60" s="16" t="s">
        <v>518</v>
      </c>
      <c r="O60" s="152" t="s">
        <v>519</v>
      </c>
      <c r="P60" s="16" t="s">
        <v>519</v>
      </c>
      <c r="Q60" s="152" t="s">
        <v>519</v>
      </c>
      <c r="R60" s="16" t="s">
        <v>519</v>
      </c>
      <c r="S60" s="152" t="s">
        <v>586</v>
      </c>
      <c r="T60" s="16" t="s">
        <v>586</v>
      </c>
      <c r="U60" s="152" t="s">
        <v>586</v>
      </c>
      <c r="V60" s="16" t="s">
        <v>586</v>
      </c>
      <c r="W60" s="152" t="s">
        <v>586</v>
      </c>
      <c r="X60" s="16" t="s">
        <v>586</v>
      </c>
      <c r="Y60" s="152" t="s">
        <v>586</v>
      </c>
      <c r="Z60" s="16" t="s">
        <v>586</v>
      </c>
    </row>
    <row r="61" spans="1:26" ht="21" hidden="1" customHeight="1">
      <c r="A61" s="357"/>
      <c r="B61" s="28" t="s">
        <v>499</v>
      </c>
      <c r="C61" s="50">
        <v>0</v>
      </c>
      <c r="D61" s="56">
        <v>0</v>
      </c>
      <c r="E61" s="50">
        <v>0</v>
      </c>
      <c r="F61" s="56">
        <v>0</v>
      </c>
      <c r="G61" s="52">
        <v>0</v>
      </c>
      <c r="H61" s="57">
        <v>0</v>
      </c>
      <c r="I61" s="54">
        <v>0</v>
      </c>
      <c r="J61" s="58">
        <v>0</v>
      </c>
      <c r="K61" s="54">
        <v>0</v>
      </c>
      <c r="L61" s="54">
        <v>0</v>
      </c>
      <c r="M61" s="58">
        <v>0</v>
      </c>
      <c r="N61" s="54">
        <v>0</v>
      </c>
      <c r="O61" s="56">
        <v>0</v>
      </c>
      <c r="P61" s="50">
        <v>0</v>
      </c>
      <c r="Q61" s="56">
        <v>0</v>
      </c>
      <c r="R61" s="50">
        <v>0</v>
      </c>
      <c r="S61" s="57">
        <v>0</v>
      </c>
      <c r="T61" s="52">
        <v>0</v>
      </c>
      <c r="U61" s="57">
        <v>0</v>
      </c>
      <c r="V61" s="52">
        <v>0</v>
      </c>
      <c r="W61" s="57">
        <v>0</v>
      </c>
      <c r="X61" s="52">
        <v>0</v>
      </c>
      <c r="Y61" s="57">
        <v>0</v>
      </c>
      <c r="Z61" s="52">
        <v>0</v>
      </c>
    </row>
    <row r="62" spans="1:26" ht="21" hidden="1" customHeight="1">
      <c r="A62" s="357" t="s">
        <v>434</v>
      </c>
      <c r="B62" s="28" t="s">
        <v>230</v>
      </c>
      <c r="C62" s="50">
        <v>0</v>
      </c>
      <c r="D62" s="56">
        <v>0</v>
      </c>
      <c r="E62" s="50">
        <v>0</v>
      </c>
      <c r="F62" s="56">
        <v>0</v>
      </c>
      <c r="G62" s="52">
        <v>0</v>
      </c>
      <c r="H62" s="57">
        <v>0</v>
      </c>
      <c r="I62" s="54">
        <v>0</v>
      </c>
      <c r="J62" s="58">
        <v>0</v>
      </c>
      <c r="K62" s="54">
        <v>0</v>
      </c>
      <c r="L62" s="54">
        <v>0</v>
      </c>
      <c r="M62" s="58">
        <v>0</v>
      </c>
      <c r="N62" s="54">
        <v>0</v>
      </c>
      <c r="O62" s="56">
        <v>0</v>
      </c>
      <c r="P62" s="50">
        <v>0</v>
      </c>
      <c r="Q62" s="56">
        <v>0</v>
      </c>
      <c r="R62" s="50">
        <v>0</v>
      </c>
      <c r="S62" s="57">
        <v>0</v>
      </c>
      <c r="T62" s="52">
        <v>0</v>
      </c>
      <c r="U62" s="57">
        <v>0</v>
      </c>
      <c r="V62" s="52">
        <v>0</v>
      </c>
      <c r="W62" s="57">
        <v>0</v>
      </c>
      <c r="X62" s="52">
        <v>0</v>
      </c>
      <c r="Y62" s="57">
        <v>0</v>
      </c>
      <c r="Z62" s="52">
        <v>0</v>
      </c>
    </row>
    <row r="63" spans="1:26" ht="21" hidden="1" customHeight="1">
      <c r="A63" s="358"/>
      <c r="B63" s="28" t="s">
        <v>120</v>
      </c>
      <c r="C63" s="59">
        <v>0</v>
      </c>
      <c r="D63" s="60">
        <v>0</v>
      </c>
      <c r="E63" s="59">
        <v>0</v>
      </c>
      <c r="F63" s="60">
        <v>0</v>
      </c>
      <c r="G63" s="61">
        <v>0</v>
      </c>
      <c r="H63" s="62">
        <v>0</v>
      </c>
      <c r="I63" s="63">
        <v>0</v>
      </c>
      <c r="J63" s="64">
        <v>0</v>
      </c>
      <c r="K63" s="63">
        <v>0</v>
      </c>
      <c r="L63" s="63">
        <v>0</v>
      </c>
      <c r="M63" s="64">
        <v>0</v>
      </c>
      <c r="N63" s="63">
        <v>0</v>
      </c>
      <c r="O63" s="60">
        <v>0</v>
      </c>
      <c r="P63" s="59">
        <v>0</v>
      </c>
      <c r="Q63" s="60">
        <v>0</v>
      </c>
      <c r="R63" s="59">
        <v>0</v>
      </c>
      <c r="S63" s="62">
        <v>0</v>
      </c>
      <c r="T63" s="61">
        <v>0</v>
      </c>
      <c r="U63" s="62">
        <v>0</v>
      </c>
      <c r="V63" s="61">
        <v>0</v>
      </c>
      <c r="W63" s="62">
        <v>0</v>
      </c>
      <c r="X63" s="61">
        <v>0</v>
      </c>
      <c r="Y63" s="62">
        <v>0</v>
      </c>
      <c r="Z63" s="61">
        <v>0</v>
      </c>
    </row>
    <row r="64" spans="1:26" ht="21" customHeight="1">
      <c r="A64" s="857" t="s">
        <v>504</v>
      </c>
      <c r="B64" s="857"/>
      <c r="C64" s="59">
        <v>54037.698958849774</v>
      </c>
      <c r="D64" s="60">
        <v>1369.7457701302483</v>
      </c>
      <c r="E64" s="59">
        <v>1386.815429743355</v>
      </c>
      <c r="F64" s="60">
        <v>834.86670757415311</v>
      </c>
      <c r="G64" s="61">
        <v>12787.854011536445</v>
      </c>
      <c r="H64" s="62">
        <v>124857.57142857143</v>
      </c>
      <c r="I64" s="63">
        <v>7.8272682201289046</v>
      </c>
      <c r="J64" s="64">
        <v>1.3819614577866139</v>
      </c>
      <c r="K64" s="63">
        <v>1.6233382630508142</v>
      </c>
      <c r="L64" s="63">
        <v>1.1329229388729987</v>
      </c>
      <c r="M64" s="64">
        <v>19.474462506554797</v>
      </c>
      <c r="N64" s="63">
        <v>10.407142857142857</v>
      </c>
      <c r="O64" s="60">
        <v>6903.7750386379184</v>
      </c>
      <c r="P64" s="59">
        <v>991.16061624762631</v>
      </c>
      <c r="Q64" s="60">
        <v>854.29849176169182</v>
      </c>
      <c r="R64" s="59">
        <v>736.91394085872776</v>
      </c>
      <c r="S64" s="62">
        <v>656.64734044558372</v>
      </c>
      <c r="T64" s="61">
        <v>11997.295813315031</v>
      </c>
      <c r="U64" s="62">
        <v>467624.24333168071</v>
      </c>
      <c r="V64" s="61">
        <v>9992.9567322760904</v>
      </c>
      <c r="W64" s="62">
        <v>9746.7725289450682</v>
      </c>
      <c r="X64" s="61">
        <v>6183.4490883238814</v>
      </c>
      <c r="Y64" s="62">
        <v>3932.401468274777</v>
      </c>
      <c r="Z64" s="61">
        <v>89607.735714285707</v>
      </c>
    </row>
    <row r="65" spans="1:26" ht="21" customHeight="1">
      <c r="A65" s="795" t="s">
        <v>433</v>
      </c>
      <c r="B65" s="857"/>
      <c r="C65" s="59">
        <v>54599.076883725873</v>
      </c>
      <c r="D65" s="72">
        <v>1850.3943024177736</v>
      </c>
      <c r="E65" s="59">
        <v>1851.5030886925003</v>
      </c>
      <c r="F65" s="60">
        <v>1473.9503288452834</v>
      </c>
      <c r="G65" s="61">
        <v>37211.006115818105</v>
      </c>
      <c r="H65" s="62">
        <v>128669.07245479983</v>
      </c>
      <c r="I65" s="63">
        <v>19.661066444083136</v>
      </c>
      <c r="J65" s="64">
        <v>1.8075624468871323</v>
      </c>
      <c r="K65" s="63">
        <v>2.0177218354051338</v>
      </c>
      <c r="L65" s="63">
        <v>1.3671071944819941</v>
      </c>
      <c r="M65" s="64">
        <v>55.268722439020991</v>
      </c>
      <c r="N65" s="63">
        <v>10.543605098087449</v>
      </c>
      <c r="O65" s="60">
        <v>2777.0150230155546</v>
      </c>
      <c r="P65" s="59">
        <v>1023.6959202180835</v>
      </c>
      <c r="Q65" s="60">
        <v>917.62058387039326</v>
      </c>
      <c r="R65" s="59">
        <v>1078.1527116487546</v>
      </c>
      <c r="S65" s="73">
        <v>673.27422226691965</v>
      </c>
      <c r="T65" s="61">
        <v>12203.517796596885</v>
      </c>
      <c r="U65" s="62">
        <v>537933.43592106819</v>
      </c>
      <c r="V65" s="61">
        <v>18309.659213733234</v>
      </c>
      <c r="W65" s="62">
        <v>18290.675174067688</v>
      </c>
      <c r="X65" s="61">
        <v>14606.832968984643</v>
      </c>
      <c r="Y65" s="62">
        <v>37141.763645162049</v>
      </c>
      <c r="Z65" s="61">
        <v>128121.5106543263</v>
      </c>
    </row>
    <row r="66" spans="1:26" ht="21" customHeight="1">
      <c r="A66" s="795" t="s">
        <v>501</v>
      </c>
      <c r="B66" s="795"/>
      <c r="C66" s="74">
        <v>0</v>
      </c>
      <c r="D66" s="75">
        <v>209</v>
      </c>
      <c r="E66" s="74">
        <v>0</v>
      </c>
      <c r="F66" s="75">
        <v>880.4</v>
      </c>
      <c r="G66" s="76">
        <v>0</v>
      </c>
      <c r="H66" s="77">
        <v>0</v>
      </c>
      <c r="I66" s="78">
        <v>0</v>
      </c>
      <c r="J66" s="79">
        <v>1</v>
      </c>
      <c r="K66" s="78">
        <v>0</v>
      </c>
      <c r="L66" s="78">
        <v>1</v>
      </c>
      <c r="M66" s="79">
        <v>0</v>
      </c>
      <c r="N66" s="78">
        <v>0</v>
      </c>
      <c r="O66" s="75">
        <v>0</v>
      </c>
      <c r="P66" s="74">
        <v>209</v>
      </c>
      <c r="Q66" s="75">
        <v>0</v>
      </c>
      <c r="R66" s="74">
        <v>880.4</v>
      </c>
      <c r="S66" s="77">
        <v>0</v>
      </c>
      <c r="T66" s="76">
        <v>0</v>
      </c>
      <c r="U66" s="77">
        <v>0</v>
      </c>
      <c r="V66" s="76">
        <v>2090</v>
      </c>
      <c r="W66" s="77">
        <v>0</v>
      </c>
      <c r="X66" s="76">
        <v>8804</v>
      </c>
      <c r="Y66" s="77">
        <v>0</v>
      </c>
      <c r="Z66" s="76">
        <v>0</v>
      </c>
    </row>
    <row r="67" spans="1:26" ht="21" customHeight="1">
      <c r="A67" s="864" t="s">
        <v>167</v>
      </c>
      <c r="B67" s="360" t="s">
        <v>206</v>
      </c>
      <c r="C67" s="65">
        <v>47694.639356287422</v>
      </c>
      <c r="D67" s="67">
        <v>28419.694281513883</v>
      </c>
      <c r="E67" s="65">
        <v>2600.569543912552</v>
      </c>
      <c r="F67" s="67">
        <v>9806.2469773572357</v>
      </c>
      <c r="G67" s="68">
        <v>35305.088702810106</v>
      </c>
      <c r="H67" s="69">
        <v>86977.001522070015</v>
      </c>
      <c r="I67" s="70">
        <v>12.236511976047904</v>
      </c>
      <c r="J67" s="71">
        <v>8.9245784642451529</v>
      </c>
      <c r="K67" s="70">
        <v>1.3004146249528836</v>
      </c>
      <c r="L67" s="70">
        <v>2.5301046715678317</v>
      </c>
      <c r="M67" s="71">
        <v>49.701177973318195</v>
      </c>
      <c r="N67" s="70">
        <v>7.4277016742770163</v>
      </c>
      <c r="O67" s="67">
        <v>3897.7315961972058</v>
      </c>
      <c r="P67" s="65">
        <v>3184.4298747971893</v>
      </c>
      <c r="Q67" s="67">
        <v>1999.8002898550724</v>
      </c>
      <c r="R67" s="65">
        <v>3875.8265962493133</v>
      </c>
      <c r="S67" s="69">
        <v>710.34712138540158</v>
      </c>
      <c r="T67" s="68">
        <v>11709.813524590163</v>
      </c>
      <c r="U67" s="69">
        <v>289766.15648203593</v>
      </c>
      <c r="V67" s="68">
        <v>182114.54682609258</v>
      </c>
      <c r="W67" s="69">
        <v>4350.9532604598571</v>
      </c>
      <c r="X67" s="68">
        <v>31791.0279613782</v>
      </c>
      <c r="Y67" s="69">
        <v>35271.117939256314</v>
      </c>
      <c r="Z67" s="68">
        <v>77059.125570776261</v>
      </c>
    </row>
    <row r="68" spans="1:26" ht="21" customHeight="1">
      <c r="A68" s="866"/>
      <c r="B68" s="28" t="s">
        <v>502</v>
      </c>
      <c r="C68" s="50">
        <v>158390.93608487514</v>
      </c>
      <c r="D68" s="280">
        <v>1271.086237712243</v>
      </c>
      <c r="E68" s="50">
        <v>3402.2291470598489</v>
      </c>
      <c r="F68" s="56">
        <v>2052.3572679509634</v>
      </c>
      <c r="G68" s="52">
        <v>13610.572916666666</v>
      </c>
      <c r="H68" s="57">
        <v>48705.918367346938</v>
      </c>
      <c r="I68" s="54">
        <v>9.8592314659076212</v>
      </c>
      <c r="J68" s="58">
        <v>1.2862377122430741</v>
      </c>
      <c r="K68" s="54">
        <v>1.3048206629718708</v>
      </c>
      <c r="L68" s="54">
        <v>1.1529480443666082</v>
      </c>
      <c r="M68" s="58">
        <v>20.75</v>
      </c>
      <c r="N68" s="54">
        <v>4.1428571428571432</v>
      </c>
      <c r="O68" s="56">
        <v>16065.241660323876</v>
      </c>
      <c r="P68" s="50">
        <v>988.22031543111234</v>
      </c>
      <c r="Q68" s="56">
        <v>2607.430464283806</v>
      </c>
      <c r="R68" s="50">
        <v>1780.0951898734177</v>
      </c>
      <c r="S68" s="57">
        <v>655.93122489959842</v>
      </c>
      <c r="T68" s="52">
        <v>11756.600985221676</v>
      </c>
      <c r="U68" s="57">
        <v>91799.565532410401</v>
      </c>
      <c r="V68" s="52">
        <v>2313.802144772118</v>
      </c>
      <c r="W68" s="57">
        <v>4729.2204677751051</v>
      </c>
      <c r="X68" s="52">
        <v>4018.4022183304146</v>
      </c>
      <c r="Y68" s="57">
        <v>13374.84375</v>
      </c>
      <c r="Z68" s="52">
        <v>28664.020408163266</v>
      </c>
    </row>
    <row r="69" spans="1:26" ht="21" customHeight="1">
      <c r="A69" s="866"/>
      <c r="B69" s="28" t="s">
        <v>207</v>
      </c>
      <c r="C69" s="50">
        <v>0</v>
      </c>
      <c r="D69" s="56">
        <v>1281.7651827256097</v>
      </c>
      <c r="E69" s="50">
        <v>1632.1185567010309</v>
      </c>
      <c r="F69" s="56">
        <v>1446.2261800176</v>
      </c>
      <c r="G69" s="52">
        <v>0</v>
      </c>
      <c r="H69" s="57">
        <v>63139.750498064845</v>
      </c>
      <c r="I69" s="54">
        <v>0</v>
      </c>
      <c r="J69" s="58">
        <v>1.6972183898269302</v>
      </c>
      <c r="K69" s="54">
        <v>1.9072164948453609</v>
      </c>
      <c r="L69" s="54">
        <v>1.3128517054418092</v>
      </c>
      <c r="M69" s="58">
        <v>0</v>
      </c>
      <c r="N69" s="54">
        <v>6.2369148077986347</v>
      </c>
      <c r="O69" s="56">
        <v>0</v>
      </c>
      <c r="P69" s="50">
        <v>755.21523358954096</v>
      </c>
      <c r="Q69" s="56">
        <v>855.75945945945944</v>
      </c>
      <c r="R69" s="50">
        <v>1101.5914242430806</v>
      </c>
      <c r="S69" s="322">
        <v>0</v>
      </c>
      <c r="T69" s="52">
        <v>10123.555065898116</v>
      </c>
      <c r="U69" s="57">
        <v>0</v>
      </c>
      <c r="V69" s="52">
        <v>7204.8809361796048</v>
      </c>
      <c r="W69" s="57">
        <v>12635.190721649484</v>
      </c>
      <c r="X69" s="52">
        <v>6546.1206068627762</v>
      </c>
      <c r="Y69" s="57">
        <v>0</v>
      </c>
      <c r="Z69" s="52">
        <v>52704.866354564161</v>
      </c>
    </row>
    <row r="70" spans="1:26" ht="21" customHeight="1">
      <c r="A70" s="865"/>
      <c r="B70" s="413" t="s">
        <v>227</v>
      </c>
      <c r="C70" s="59">
        <v>79184.12648593176</v>
      </c>
      <c r="D70" s="60">
        <v>-916.66666666666663</v>
      </c>
      <c r="E70" s="59">
        <v>852.42857142857144</v>
      </c>
      <c r="F70" s="60">
        <v>0</v>
      </c>
      <c r="G70" s="61">
        <v>53603.937738940469</v>
      </c>
      <c r="H70" s="62">
        <v>0</v>
      </c>
      <c r="I70" s="63">
        <v>30.035975940021096</v>
      </c>
      <c r="J70" s="64">
        <v>0.66666666666666663</v>
      </c>
      <c r="K70" s="63">
        <v>1.2857142857142858</v>
      </c>
      <c r="L70" s="63">
        <v>0</v>
      </c>
      <c r="M70" s="64">
        <v>85.567449481157837</v>
      </c>
      <c r="N70" s="63">
        <v>0</v>
      </c>
      <c r="O70" s="60">
        <v>2636.3094258716515</v>
      </c>
      <c r="P70" s="59">
        <v>-1375</v>
      </c>
      <c r="Q70" s="60">
        <v>663</v>
      </c>
      <c r="R70" s="59">
        <v>0</v>
      </c>
      <c r="S70" s="73">
        <v>626.45244265162057</v>
      </c>
      <c r="T70" s="61">
        <v>0</v>
      </c>
      <c r="U70" s="62">
        <v>104111.94233016904</v>
      </c>
      <c r="V70" s="61">
        <v>-3200.6666666666665</v>
      </c>
      <c r="W70" s="62">
        <v>2339.9285714285716</v>
      </c>
      <c r="X70" s="61">
        <v>0</v>
      </c>
      <c r="Y70" s="62">
        <v>32601.131895139268</v>
      </c>
      <c r="Z70" s="61">
        <v>0</v>
      </c>
    </row>
    <row r="71" spans="1:26" ht="21" customHeight="1">
      <c r="A71" s="864" t="s">
        <v>215</v>
      </c>
      <c r="B71" s="354" t="s">
        <v>503</v>
      </c>
      <c r="C71" s="50">
        <v>39830</v>
      </c>
      <c r="D71" s="56">
        <v>0</v>
      </c>
      <c r="E71" s="50">
        <v>0</v>
      </c>
      <c r="F71" s="56">
        <v>0</v>
      </c>
      <c r="G71" s="52">
        <v>21120</v>
      </c>
      <c r="H71" s="57">
        <v>0</v>
      </c>
      <c r="I71" s="54">
        <v>11.5</v>
      </c>
      <c r="J71" s="58">
        <v>0</v>
      </c>
      <c r="K71" s="54">
        <v>0</v>
      </c>
      <c r="L71" s="54">
        <v>0</v>
      </c>
      <c r="M71" s="58">
        <v>33</v>
      </c>
      <c r="N71" s="54">
        <v>0</v>
      </c>
      <c r="O71" s="56">
        <v>3463.478260869565</v>
      </c>
      <c r="P71" s="50">
        <v>0</v>
      </c>
      <c r="Q71" s="56">
        <v>0</v>
      </c>
      <c r="R71" s="50">
        <v>0</v>
      </c>
      <c r="S71" s="322">
        <v>640</v>
      </c>
      <c r="T71" s="52">
        <v>0</v>
      </c>
      <c r="U71" s="57">
        <v>71421</v>
      </c>
      <c r="V71" s="52">
        <v>0</v>
      </c>
      <c r="W71" s="57">
        <v>0</v>
      </c>
      <c r="X71" s="52">
        <v>0</v>
      </c>
      <c r="Y71" s="57">
        <v>15180</v>
      </c>
      <c r="Z71" s="52">
        <v>0</v>
      </c>
    </row>
    <row r="72" spans="1:26" ht="21" customHeight="1">
      <c r="A72" s="865"/>
      <c r="B72" s="413" t="s">
        <v>138</v>
      </c>
      <c r="C72" s="59">
        <v>84097.955611352736</v>
      </c>
      <c r="D72" s="60">
        <v>3603.0992757334116</v>
      </c>
      <c r="E72" s="59">
        <v>1112.1818181818182</v>
      </c>
      <c r="F72" s="60">
        <v>427.41666666666669</v>
      </c>
      <c r="G72" s="61">
        <v>46948.967047568432</v>
      </c>
      <c r="H72" s="62">
        <v>0</v>
      </c>
      <c r="I72" s="63">
        <v>28.364211092678115</v>
      </c>
      <c r="J72" s="64">
        <v>5.3684249030653302</v>
      </c>
      <c r="K72" s="63">
        <v>1</v>
      </c>
      <c r="L72" s="63">
        <v>1.0833333333333333</v>
      </c>
      <c r="M72" s="64">
        <v>75.080574010098331</v>
      </c>
      <c r="N72" s="63">
        <v>0</v>
      </c>
      <c r="O72" s="60">
        <v>2964.9319466904412</v>
      </c>
      <c r="P72" s="59">
        <v>671.16506997724207</v>
      </c>
      <c r="Q72" s="60">
        <v>1112.1818181818182</v>
      </c>
      <c r="R72" s="59">
        <v>394.53846153846155</v>
      </c>
      <c r="S72" s="62">
        <v>625.31443940817235</v>
      </c>
      <c r="T72" s="61">
        <v>0</v>
      </c>
      <c r="U72" s="62">
        <v>103779.02627449222</v>
      </c>
      <c r="V72" s="61">
        <v>4239.6017996927358</v>
      </c>
      <c r="W72" s="62">
        <v>2771.181818181818</v>
      </c>
      <c r="X72" s="61">
        <v>454.83333333333331</v>
      </c>
      <c r="Y72" s="62">
        <v>33743.509965453093</v>
      </c>
      <c r="Z72" s="61">
        <v>0</v>
      </c>
    </row>
    <row r="73" spans="1:26" ht="21" customHeight="1">
      <c r="A73" s="864" t="s">
        <v>365</v>
      </c>
      <c r="B73" s="28" t="s">
        <v>506</v>
      </c>
      <c r="C73" s="50">
        <v>77292.275303643721</v>
      </c>
      <c r="D73" s="51">
        <v>3101.770375059345</v>
      </c>
      <c r="E73" s="50">
        <v>1256.121212121212</v>
      </c>
      <c r="F73" s="51">
        <v>4053.8368994751718</v>
      </c>
      <c r="G73" s="52">
        <v>23038.497630331753</v>
      </c>
      <c r="H73" s="53">
        <v>58277.5</v>
      </c>
      <c r="I73" s="54">
        <v>13.23076923076923</v>
      </c>
      <c r="J73" s="55">
        <v>1.2137996518436462</v>
      </c>
      <c r="K73" s="54">
        <v>1.2727272727272727</v>
      </c>
      <c r="L73" s="54">
        <v>1.0347194186515947</v>
      </c>
      <c r="M73" s="55">
        <v>33.279620853080566</v>
      </c>
      <c r="N73" s="54">
        <v>5.25</v>
      </c>
      <c r="O73" s="51">
        <v>5841.8580171358626</v>
      </c>
      <c r="P73" s="50">
        <v>2555.422033898305</v>
      </c>
      <c r="Q73" s="51">
        <v>986.95238095238096</v>
      </c>
      <c r="R73" s="50">
        <v>3917.812719469372</v>
      </c>
      <c r="S73" s="53">
        <v>692.27043577328402</v>
      </c>
      <c r="T73" s="52">
        <v>11100.476190476191</v>
      </c>
      <c r="U73" s="53">
        <v>772922.75303643721</v>
      </c>
      <c r="V73" s="52">
        <v>31017.70375059345</v>
      </c>
      <c r="W73" s="53">
        <v>12561.212121212122</v>
      </c>
      <c r="X73" s="52">
        <v>40538.368994751712</v>
      </c>
      <c r="Y73" s="53">
        <v>23038.497630331753</v>
      </c>
      <c r="Z73" s="52">
        <v>58277.5</v>
      </c>
    </row>
    <row r="74" spans="1:26" ht="21" customHeight="1">
      <c r="A74" s="865"/>
      <c r="B74" s="29" t="s">
        <v>170</v>
      </c>
      <c r="C74" s="59">
        <v>56142.158350658348</v>
      </c>
      <c r="D74" s="60">
        <v>2266.5996115427301</v>
      </c>
      <c r="E74" s="59">
        <v>1994.5415050426686</v>
      </c>
      <c r="F74" s="60">
        <v>1451.4516338085818</v>
      </c>
      <c r="G74" s="61">
        <v>32963.250899928003</v>
      </c>
      <c r="H74" s="62">
        <v>130299.65583173996</v>
      </c>
      <c r="I74" s="63">
        <v>17.493762993762992</v>
      </c>
      <c r="J74" s="64">
        <v>2.1267783271112903</v>
      </c>
      <c r="K74" s="63">
        <v>2.0325833979829326</v>
      </c>
      <c r="L74" s="63">
        <v>1.4481206084998977</v>
      </c>
      <c r="M74" s="64">
        <v>47.813534917206624</v>
      </c>
      <c r="N74" s="63">
        <v>10.58508604206501</v>
      </c>
      <c r="O74" s="60">
        <v>3209.2671182680692</v>
      </c>
      <c r="P74" s="59">
        <v>1065.7432336266811</v>
      </c>
      <c r="Q74" s="60">
        <v>981.28396946564885</v>
      </c>
      <c r="R74" s="59">
        <v>1002.3002402487281</v>
      </c>
      <c r="S74" s="73">
        <v>689.41254724225678</v>
      </c>
      <c r="T74" s="61">
        <v>12309.739884393064</v>
      </c>
      <c r="U74" s="62">
        <v>560338.67221067217</v>
      </c>
      <c r="V74" s="61">
        <v>22659.812279285641</v>
      </c>
      <c r="W74" s="62">
        <v>19936.073700543056</v>
      </c>
      <c r="X74" s="61">
        <v>14493.12613411556</v>
      </c>
      <c r="Y74" s="62">
        <v>32904.548596112312</v>
      </c>
      <c r="Z74" s="61">
        <v>130299.65583173996</v>
      </c>
    </row>
    <row r="75" spans="1:26" ht="21" customHeight="1">
      <c r="A75" s="485" t="s">
        <v>507</v>
      </c>
      <c r="B75" s="354" t="s">
        <v>508</v>
      </c>
      <c r="C75" s="50">
        <v>50682.111442314206</v>
      </c>
      <c r="D75" s="56">
        <v>0</v>
      </c>
      <c r="E75" s="50">
        <v>1156.5705882352941</v>
      </c>
      <c r="F75" s="56">
        <v>1492</v>
      </c>
      <c r="G75" s="52">
        <v>39022.664763231194</v>
      </c>
      <c r="H75" s="57">
        <v>0</v>
      </c>
      <c r="I75" s="54">
        <v>19.569405866811191</v>
      </c>
      <c r="J75" s="58">
        <v>0</v>
      </c>
      <c r="K75" s="54">
        <v>1.6764705882352942</v>
      </c>
      <c r="L75" s="54">
        <v>1</v>
      </c>
      <c r="M75" s="58">
        <v>58.875626740947077</v>
      </c>
      <c r="N75" s="54">
        <v>0</v>
      </c>
      <c r="O75" s="56">
        <v>2589.86459718068</v>
      </c>
      <c r="P75" s="50">
        <v>0</v>
      </c>
      <c r="Q75" s="56">
        <v>689.88421052631577</v>
      </c>
      <c r="R75" s="50">
        <v>1492</v>
      </c>
      <c r="S75" s="57">
        <v>662.79829062255305</v>
      </c>
      <c r="T75" s="52">
        <v>0</v>
      </c>
      <c r="U75" s="57">
        <v>381727.35146670282</v>
      </c>
      <c r="V75" s="52">
        <v>0</v>
      </c>
      <c r="W75" s="57">
        <v>10834.041176470588</v>
      </c>
      <c r="X75" s="52">
        <v>14920</v>
      </c>
      <c r="Y75" s="57">
        <v>35693.11594707521</v>
      </c>
      <c r="Z75" s="52">
        <v>0</v>
      </c>
    </row>
    <row r="76" spans="1:26" ht="21" customHeight="1">
      <c r="A76" s="781" t="s">
        <v>509</v>
      </c>
      <c r="B76" s="783"/>
      <c r="C76" s="74">
        <v>0</v>
      </c>
      <c r="D76" s="75">
        <v>0</v>
      </c>
      <c r="E76" s="74">
        <v>0</v>
      </c>
      <c r="F76" s="75">
        <v>0</v>
      </c>
      <c r="G76" s="76">
        <v>0</v>
      </c>
      <c r="H76" s="77">
        <v>0</v>
      </c>
      <c r="I76" s="78">
        <v>0</v>
      </c>
      <c r="J76" s="79">
        <v>0</v>
      </c>
      <c r="K76" s="78">
        <v>0</v>
      </c>
      <c r="L76" s="78">
        <v>0</v>
      </c>
      <c r="M76" s="79">
        <v>0</v>
      </c>
      <c r="N76" s="78">
        <v>0</v>
      </c>
      <c r="O76" s="75">
        <v>0</v>
      </c>
      <c r="P76" s="74">
        <v>0</v>
      </c>
      <c r="Q76" s="75">
        <v>0</v>
      </c>
      <c r="R76" s="74">
        <v>0</v>
      </c>
      <c r="S76" s="77">
        <v>0</v>
      </c>
      <c r="T76" s="76">
        <v>0</v>
      </c>
      <c r="U76" s="77">
        <v>0</v>
      </c>
      <c r="V76" s="76">
        <v>0</v>
      </c>
      <c r="W76" s="77">
        <v>0</v>
      </c>
      <c r="X76" s="76">
        <v>0</v>
      </c>
      <c r="Y76" s="77">
        <v>0</v>
      </c>
      <c r="Z76" s="76">
        <v>0</v>
      </c>
    </row>
    <row r="77" spans="1:26" ht="21" customHeight="1">
      <c r="A77" s="862" t="s">
        <v>510</v>
      </c>
      <c r="B77" s="863"/>
      <c r="C77" s="74">
        <v>173872.84635083226</v>
      </c>
      <c r="D77" s="75">
        <v>2849.2083333333335</v>
      </c>
      <c r="E77" s="74">
        <v>23645.4</v>
      </c>
      <c r="F77" s="75">
        <v>381.84615384615387</v>
      </c>
      <c r="G77" s="76">
        <v>27734.851556216825</v>
      </c>
      <c r="H77" s="77">
        <v>0</v>
      </c>
      <c r="I77" s="78">
        <v>18.6521319699016</v>
      </c>
      <c r="J77" s="79">
        <v>1.0416666666666667</v>
      </c>
      <c r="K77" s="78">
        <v>3.4</v>
      </c>
      <c r="L77" s="78">
        <v>1.0769230769230769</v>
      </c>
      <c r="M77" s="79">
        <v>42.619289850410169</v>
      </c>
      <c r="N77" s="78">
        <v>0</v>
      </c>
      <c r="O77" s="75">
        <v>9321.8751953613555</v>
      </c>
      <c r="P77" s="74">
        <v>2735.24</v>
      </c>
      <c r="Q77" s="75">
        <v>6954.5294117647063</v>
      </c>
      <c r="R77" s="74">
        <v>354.57142857142856</v>
      </c>
      <c r="S77" s="77">
        <v>650.75818141418199</v>
      </c>
      <c r="T77" s="76">
        <v>0</v>
      </c>
      <c r="U77" s="77">
        <v>100407.76317681932</v>
      </c>
      <c r="V77" s="76">
        <v>5698.416666666667</v>
      </c>
      <c r="W77" s="77">
        <v>18912.599999999999</v>
      </c>
      <c r="X77" s="76">
        <v>763.69230769230774</v>
      </c>
      <c r="Y77" s="77">
        <v>19672.4001125945</v>
      </c>
      <c r="Z77" s="76">
        <v>0</v>
      </c>
    </row>
    <row r="78" spans="1:26" ht="21" customHeight="1">
      <c r="A78" s="781" t="s">
        <v>375</v>
      </c>
      <c r="B78" s="783"/>
      <c r="C78" s="74">
        <v>63106.674069961133</v>
      </c>
      <c r="D78" s="75">
        <v>1809.3666556546636</v>
      </c>
      <c r="E78" s="74">
        <v>1980.164721914658</v>
      </c>
      <c r="F78" s="75">
        <v>1606.6585386807176</v>
      </c>
      <c r="G78" s="76">
        <v>29501.573682643644</v>
      </c>
      <c r="H78" s="77">
        <v>129553.8347107438</v>
      </c>
      <c r="I78" s="78">
        <v>16.560521932259856</v>
      </c>
      <c r="J78" s="79">
        <v>1.7337848254597512</v>
      </c>
      <c r="K78" s="78">
        <v>2.0154160633676859</v>
      </c>
      <c r="L78" s="78">
        <v>1.2909036239458198</v>
      </c>
      <c r="M78" s="79">
        <v>43.515629651682048</v>
      </c>
      <c r="N78" s="78">
        <v>10.664462809917355</v>
      </c>
      <c r="O78" s="75">
        <v>3810.6693936396709</v>
      </c>
      <c r="P78" s="74">
        <v>1043.5935469529043</v>
      </c>
      <c r="Q78" s="75">
        <v>982.5091493048219</v>
      </c>
      <c r="R78" s="74">
        <v>1244.5999134852148</v>
      </c>
      <c r="S78" s="77">
        <v>677.95350587333837</v>
      </c>
      <c r="T78" s="76">
        <v>12148.181959082454</v>
      </c>
      <c r="U78" s="77">
        <v>629399.22015546914</v>
      </c>
      <c r="V78" s="76">
        <v>18053.595198766656</v>
      </c>
      <c r="W78" s="77">
        <v>19798.280981177071</v>
      </c>
      <c r="X78" s="76">
        <v>16073.40146905113</v>
      </c>
      <c r="Y78" s="77">
        <v>29490.900863352188</v>
      </c>
      <c r="Z78" s="76">
        <v>129553.8347107438</v>
      </c>
    </row>
    <row r="79" spans="1:26" ht="21" customHeight="1">
      <c r="A79" s="859" t="s">
        <v>366</v>
      </c>
      <c r="B79" s="354" t="s">
        <v>357</v>
      </c>
      <c r="C79" s="65">
        <v>5397.0728446288613</v>
      </c>
      <c r="D79" s="66">
        <v>1160.3106125053168</v>
      </c>
      <c r="E79" s="65">
        <v>0</v>
      </c>
      <c r="F79" s="67">
        <v>1253.545533258633</v>
      </c>
      <c r="G79" s="68">
        <v>0</v>
      </c>
      <c r="H79" s="69">
        <v>0</v>
      </c>
      <c r="I79" s="70">
        <v>11.000922083909636</v>
      </c>
      <c r="J79" s="71">
        <v>1.4162058698426201</v>
      </c>
      <c r="K79" s="70">
        <v>0</v>
      </c>
      <c r="L79" s="70">
        <v>1.214322094326169</v>
      </c>
      <c r="M79" s="71">
        <v>0</v>
      </c>
      <c r="N79" s="70">
        <v>0</v>
      </c>
      <c r="O79" s="67">
        <v>490.60186077700013</v>
      </c>
      <c r="P79" s="65">
        <v>819.30928067277364</v>
      </c>
      <c r="Q79" s="67">
        <v>0</v>
      </c>
      <c r="R79" s="65">
        <v>1032.3006878617566</v>
      </c>
      <c r="S79" s="69">
        <v>0</v>
      </c>
      <c r="T79" s="68">
        <v>0</v>
      </c>
      <c r="U79" s="69">
        <v>27578.875979714154</v>
      </c>
      <c r="V79" s="68">
        <v>3988.1096341982134</v>
      </c>
      <c r="W79" s="69">
        <v>0</v>
      </c>
      <c r="X79" s="68">
        <v>3210.1728634002243</v>
      </c>
      <c r="Y79" s="69">
        <v>0</v>
      </c>
      <c r="Z79" s="68">
        <v>0</v>
      </c>
    </row>
    <row r="80" spans="1:26" ht="21" customHeight="1">
      <c r="A80" s="860"/>
      <c r="B80" s="355" t="s">
        <v>358</v>
      </c>
      <c r="C80" s="50">
        <v>55687.338335607092</v>
      </c>
      <c r="D80" s="280">
        <v>5116.8</v>
      </c>
      <c r="E80" s="50">
        <v>1235.9761904761904</v>
      </c>
      <c r="F80" s="56">
        <v>232</v>
      </c>
      <c r="G80" s="52">
        <v>38766.194655414911</v>
      </c>
      <c r="H80" s="57">
        <v>0</v>
      </c>
      <c r="I80" s="54">
        <v>19.885948158253751</v>
      </c>
      <c r="J80" s="58">
        <v>5.4</v>
      </c>
      <c r="K80" s="54">
        <v>3.0238095238095237</v>
      </c>
      <c r="L80" s="54">
        <v>1</v>
      </c>
      <c r="M80" s="58">
        <v>57.877074542897326</v>
      </c>
      <c r="N80" s="54">
        <v>0</v>
      </c>
      <c r="O80" s="56">
        <v>2800.3360912159383</v>
      </c>
      <c r="P80" s="50">
        <v>947.55555555555554</v>
      </c>
      <c r="Q80" s="56">
        <v>408.74803149606299</v>
      </c>
      <c r="R80" s="50">
        <v>232</v>
      </c>
      <c r="S80" s="57">
        <v>669.80224832687736</v>
      </c>
      <c r="T80" s="52">
        <v>0</v>
      </c>
      <c r="U80" s="57">
        <v>301216.85184174625</v>
      </c>
      <c r="V80" s="52">
        <v>21143.599999999999</v>
      </c>
      <c r="W80" s="57">
        <v>10638.928571428571</v>
      </c>
      <c r="X80" s="52">
        <v>1592</v>
      </c>
      <c r="Y80" s="57">
        <v>32115.79606188467</v>
      </c>
      <c r="Z80" s="52">
        <v>0</v>
      </c>
    </row>
    <row r="81" spans="1:26" ht="21" customHeight="1">
      <c r="A81" s="860"/>
      <c r="B81" s="355" t="s">
        <v>513</v>
      </c>
      <c r="C81" s="50">
        <v>6215.1546288094896</v>
      </c>
      <c r="D81" s="56">
        <v>825.43315488228234</v>
      </c>
      <c r="E81" s="50">
        <v>875.27420733208771</v>
      </c>
      <c r="F81" s="56">
        <v>492.62206695096233</v>
      </c>
      <c r="G81" s="52">
        <v>11672.288713467469</v>
      </c>
      <c r="H81" s="57">
        <v>107895.96459796475</v>
      </c>
      <c r="I81" s="54">
        <v>1.7792800658417152</v>
      </c>
      <c r="J81" s="58">
        <v>1.1235412739517645</v>
      </c>
      <c r="K81" s="54">
        <v>1.0562580570402236</v>
      </c>
      <c r="L81" s="54">
        <v>1.0805602654216324</v>
      </c>
      <c r="M81" s="58">
        <v>17.511580261418711</v>
      </c>
      <c r="N81" s="54">
        <v>5.3416941378816114</v>
      </c>
      <c r="O81" s="56">
        <v>3493.0727029020686</v>
      </c>
      <c r="P81" s="50">
        <v>734.67096760854702</v>
      </c>
      <c r="Q81" s="56">
        <v>828.655650480644</v>
      </c>
      <c r="R81" s="50">
        <v>455.89504141052441</v>
      </c>
      <c r="S81" s="57">
        <v>666.54685295214085</v>
      </c>
      <c r="T81" s="52">
        <v>20198.828651157797</v>
      </c>
      <c r="U81" s="57">
        <v>25268.480676789619</v>
      </c>
      <c r="V81" s="52">
        <v>2468.0623397672907</v>
      </c>
      <c r="W81" s="57">
        <v>2761.1352134300901</v>
      </c>
      <c r="X81" s="52">
        <v>1573.923446725674</v>
      </c>
      <c r="Y81" s="57">
        <v>9369.4659531502421</v>
      </c>
      <c r="Z81" s="52">
        <v>88730.630428550954</v>
      </c>
    </row>
    <row r="82" spans="1:26" ht="21" customHeight="1">
      <c r="A82" s="861"/>
      <c r="B82" s="29" t="s">
        <v>514</v>
      </c>
      <c r="C82" s="59">
        <v>0</v>
      </c>
      <c r="D82" s="60">
        <v>0</v>
      </c>
      <c r="E82" s="59">
        <v>0</v>
      </c>
      <c r="F82" s="60">
        <v>0</v>
      </c>
      <c r="G82" s="61">
        <v>0</v>
      </c>
      <c r="H82" s="62">
        <v>0</v>
      </c>
      <c r="I82" s="63">
        <v>0</v>
      </c>
      <c r="J82" s="64">
        <v>0</v>
      </c>
      <c r="K82" s="63">
        <v>0</v>
      </c>
      <c r="L82" s="63">
        <v>0</v>
      </c>
      <c r="M82" s="64">
        <v>0</v>
      </c>
      <c r="N82" s="63">
        <v>0</v>
      </c>
      <c r="O82" s="60">
        <v>0</v>
      </c>
      <c r="P82" s="59">
        <v>0</v>
      </c>
      <c r="Q82" s="60">
        <v>0</v>
      </c>
      <c r="R82" s="59">
        <v>0</v>
      </c>
      <c r="S82" s="62">
        <v>0</v>
      </c>
      <c r="T82" s="61">
        <v>0</v>
      </c>
      <c r="U82" s="62">
        <v>0</v>
      </c>
      <c r="V82" s="61">
        <v>0</v>
      </c>
      <c r="W82" s="62">
        <v>0</v>
      </c>
      <c r="X82" s="61">
        <v>0</v>
      </c>
      <c r="Y82" s="62">
        <v>0</v>
      </c>
      <c r="Z82" s="61">
        <v>0</v>
      </c>
    </row>
    <row r="83" spans="1:26" ht="21" customHeight="1">
      <c r="A83" s="781" t="s">
        <v>171</v>
      </c>
      <c r="B83" s="783"/>
      <c r="C83" s="74">
        <v>160292.82244556115</v>
      </c>
      <c r="D83" s="75">
        <v>14648.50243326943</v>
      </c>
      <c r="E83" s="74">
        <v>0</v>
      </c>
      <c r="F83" s="75">
        <v>2090.1892349356804</v>
      </c>
      <c r="G83" s="76">
        <v>0</v>
      </c>
      <c r="H83" s="77">
        <v>62482.137799564269</v>
      </c>
      <c r="I83" s="78">
        <v>29.589811804118632</v>
      </c>
      <c r="J83" s="79">
        <v>5.055596519687362</v>
      </c>
      <c r="K83" s="78">
        <v>0</v>
      </c>
      <c r="L83" s="78">
        <v>2.3608666215301288</v>
      </c>
      <c r="M83" s="79">
        <v>93</v>
      </c>
      <c r="N83" s="78">
        <v>5.981209150326797</v>
      </c>
      <c r="O83" s="75">
        <v>5417.1626202519419</v>
      </c>
      <c r="P83" s="74">
        <v>2897.4824981039615</v>
      </c>
      <c r="Q83" s="75">
        <v>0</v>
      </c>
      <c r="R83" s="74">
        <v>885.34829366217377</v>
      </c>
      <c r="S83" s="77">
        <v>0</v>
      </c>
      <c r="T83" s="76">
        <v>10446.405773346081</v>
      </c>
      <c r="U83" s="77">
        <v>1602928.2244556113</v>
      </c>
      <c r="V83" s="76">
        <v>146485.0243326943</v>
      </c>
      <c r="W83" s="77">
        <v>0</v>
      </c>
      <c r="X83" s="76">
        <v>20901.892349356804</v>
      </c>
      <c r="Y83" s="77">
        <v>0</v>
      </c>
      <c r="Z83" s="76">
        <v>62413.608387799562</v>
      </c>
    </row>
    <row r="84" spans="1:26" ht="21" customHeight="1">
      <c r="A84" s="781" t="s">
        <v>656</v>
      </c>
      <c r="B84" s="783"/>
      <c r="C84" s="74">
        <v>55111.645247657296</v>
      </c>
      <c r="D84" s="75">
        <v>14760.066282420748</v>
      </c>
      <c r="E84" s="74">
        <v>1375</v>
      </c>
      <c r="F84" s="75">
        <v>12861.110900426813</v>
      </c>
      <c r="G84" s="76">
        <v>0</v>
      </c>
      <c r="H84" s="77">
        <v>206473.33333333334</v>
      </c>
      <c r="I84" s="78">
        <v>8.7041499330655956</v>
      </c>
      <c r="J84" s="79">
        <v>1.4765058147852923</v>
      </c>
      <c r="K84" s="78">
        <v>1</v>
      </c>
      <c r="L84" s="78">
        <v>1.0469352536378549</v>
      </c>
      <c r="M84" s="79">
        <v>14</v>
      </c>
      <c r="N84" s="78">
        <v>18.444444444444443</v>
      </c>
      <c r="O84" s="75">
        <v>6331.6516456474928</v>
      </c>
      <c r="P84" s="74">
        <v>9996.6191359477307</v>
      </c>
      <c r="Q84" s="75">
        <v>1375</v>
      </c>
      <c r="R84" s="74">
        <v>12284.533218016551</v>
      </c>
      <c r="S84" s="77">
        <v>0</v>
      </c>
      <c r="T84" s="76">
        <v>11194.337349397591</v>
      </c>
      <c r="U84" s="77">
        <v>52079.548192771086</v>
      </c>
      <c r="V84" s="76">
        <v>13547.697672042023</v>
      </c>
      <c r="W84" s="77">
        <v>4125</v>
      </c>
      <c r="X84" s="76">
        <v>16858.512424455475</v>
      </c>
      <c r="Y84" s="77">
        <v>0</v>
      </c>
      <c r="Z84" s="76">
        <v>58408.777777777781</v>
      </c>
    </row>
    <row r="85" spans="1:26" ht="21" hidden="1" customHeight="1">
      <c r="A85" s="781" t="s">
        <v>512</v>
      </c>
      <c r="B85" s="783"/>
      <c r="C85" s="74">
        <v>0</v>
      </c>
      <c r="D85" s="75">
        <v>0</v>
      </c>
      <c r="E85" s="74">
        <v>0</v>
      </c>
      <c r="F85" s="75">
        <v>0</v>
      </c>
      <c r="G85" s="76">
        <v>0</v>
      </c>
      <c r="H85" s="77">
        <v>0</v>
      </c>
      <c r="I85" s="78">
        <v>0</v>
      </c>
      <c r="J85" s="79">
        <v>0</v>
      </c>
      <c r="K85" s="78">
        <v>0</v>
      </c>
      <c r="L85" s="78">
        <v>0</v>
      </c>
      <c r="M85" s="79">
        <v>0</v>
      </c>
      <c r="N85" s="78">
        <v>0</v>
      </c>
      <c r="O85" s="75">
        <v>0</v>
      </c>
      <c r="P85" s="74">
        <v>0</v>
      </c>
      <c r="Q85" s="75">
        <v>0</v>
      </c>
      <c r="R85" s="74">
        <v>0</v>
      </c>
      <c r="S85" s="77">
        <v>0</v>
      </c>
      <c r="T85" s="76">
        <v>0</v>
      </c>
      <c r="U85" s="77">
        <v>0</v>
      </c>
      <c r="V85" s="76">
        <v>0</v>
      </c>
      <c r="W85" s="77">
        <v>0</v>
      </c>
      <c r="X85" s="76">
        <v>0</v>
      </c>
      <c r="Y85" s="77">
        <v>0</v>
      </c>
      <c r="Z85" s="76">
        <v>0</v>
      </c>
    </row>
    <row r="86" spans="1:26" ht="21" customHeight="1">
      <c r="A86" s="795" t="s">
        <v>195</v>
      </c>
      <c r="B86" s="795"/>
      <c r="C86" s="50">
        <v>87065.970977011501</v>
      </c>
      <c r="D86" s="51">
        <v>20980.560662202974</v>
      </c>
      <c r="E86" s="50">
        <v>3197.7101167315177</v>
      </c>
      <c r="F86" s="51">
        <v>22203.13083008441</v>
      </c>
      <c r="G86" s="52">
        <v>20104.515991471217</v>
      </c>
      <c r="H86" s="53">
        <v>97468.043010752692</v>
      </c>
      <c r="I86" s="54">
        <v>11.15948275862069</v>
      </c>
      <c r="J86" s="55">
        <v>1.4523861559246602</v>
      </c>
      <c r="K86" s="54">
        <v>1.4552529182879377</v>
      </c>
      <c r="L86" s="54">
        <v>1.1427003293084523</v>
      </c>
      <c r="M86" s="55">
        <v>29.910752360645752</v>
      </c>
      <c r="N86" s="54">
        <v>8.5118279569892472</v>
      </c>
      <c r="O86" s="51">
        <v>7801.9719067851165</v>
      </c>
      <c r="P86" s="50">
        <v>14445.580176193374</v>
      </c>
      <c r="Q86" s="51">
        <v>2197.3569518716577</v>
      </c>
      <c r="R86" s="50">
        <v>19430.405558315942</v>
      </c>
      <c r="S86" s="53">
        <v>672.15012678595065</v>
      </c>
      <c r="T86" s="52">
        <v>11450.89439110662</v>
      </c>
      <c r="U86" s="53">
        <v>58553.939942528734</v>
      </c>
      <c r="V86" s="52">
        <v>4809.0494119049508</v>
      </c>
      <c r="W86" s="53">
        <v>4562.0768482490275</v>
      </c>
      <c r="X86" s="52">
        <v>5329.7546462773007</v>
      </c>
      <c r="Y86" s="53">
        <v>13922.659153213524</v>
      </c>
      <c r="Z86" s="52">
        <v>23241.37634408602</v>
      </c>
    </row>
    <row r="87" spans="1:26" ht="21" customHeight="1">
      <c r="A87" s="795" t="s">
        <v>511</v>
      </c>
      <c r="B87" s="795"/>
      <c r="C87" s="74">
        <v>125196.51108066824</v>
      </c>
      <c r="D87" s="75">
        <v>10938.503236880824</v>
      </c>
      <c r="E87" s="74">
        <v>1390.3711869349665</v>
      </c>
      <c r="F87" s="75">
        <v>12832.257197832827</v>
      </c>
      <c r="G87" s="76">
        <v>18728.776152844643</v>
      </c>
      <c r="H87" s="77">
        <v>84592.516790603433</v>
      </c>
      <c r="I87" s="78">
        <v>11.372244987028102</v>
      </c>
      <c r="J87" s="79">
        <v>1.3933895106038314</v>
      </c>
      <c r="K87" s="78">
        <v>1.3128608923884515</v>
      </c>
      <c r="L87" s="78">
        <v>1.1379030444094549</v>
      </c>
      <c r="M87" s="79">
        <v>28.561464862082538</v>
      </c>
      <c r="N87" s="78">
        <v>6.3435671161302931</v>
      </c>
      <c r="O87" s="75">
        <v>11008.953045196902</v>
      </c>
      <c r="P87" s="74">
        <v>7850.2838966690488</v>
      </c>
      <c r="Q87" s="75">
        <v>1059.0392287529432</v>
      </c>
      <c r="R87" s="74">
        <v>11277.109469807656</v>
      </c>
      <c r="S87" s="77">
        <v>655.73583999567472</v>
      </c>
      <c r="T87" s="76">
        <v>13335.165411193224</v>
      </c>
      <c r="U87" s="77">
        <v>80772.535108988188</v>
      </c>
      <c r="V87" s="76">
        <v>14913.263834024403</v>
      </c>
      <c r="W87" s="77">
        <v>2839.7420822397198</v>
      </c>
      <c r="X87" s="76">
        <v>17351.646861216785</v>
      </c>
      <c r="Y87" s="77">
        <v>3875.2695521845762</v>
      </c>
      <c r="Z87" s="76">
        <v>21796.490902732781</v>
      </c>
    </row>
    <row r="88" spans="1:26" ht="21" customHeight="1">
      <c r="A88" s="795" t="s">
        <v>196</v>
      </c>
      <c r="B88" s="795"/>
      <c r="C88" s="74">
        <v>67405.129030363547</v>
      </c>
      <c r="D88" s="75">
        <v>932.6769698057966</v>
      </c>
      <c r="E88" s="74">
        <v>1122.5658765998269</v>
      </c>
      <c r="F88" s="75">
        <v>1081.5449335752216</v>
      </c>
      <c r="G88" s="76">
        <v>41672.170903052749</v>
      </c>
      <c r="H88" s="77">
        <v>71014.234079173839</v>
      </c>
      <c r="I88" s="78">
        <v>23.058319140189113</v>
      </c>
      <c r="J88" s="79">
        <v>1.3733538665684641</v>
      </c>
      <c r="K88" s="78">
        <v>1.3833267039472146</v>
      </c>
      <c r="L88" s="78">
        <v>1.2667762722754503</v>
      </c>
      <c r="M88" s="79">
        <v>65.440669306424837</v>
      </c>
      <c r="N88" s="78">
        <v>5.9638554216867474</v>
      </c>
      <c r="O88" s="75">
        <v>2923.2455592515803</v>
      </c>
      <c r="P88" s="74">
        <v>679.12356204030164</v>
      </c>
      <c r="Q88" s="75">
        <v>811.49729373160585</v>
      </c>
      <c r="R88" s="74">
        <v>853.7773853566847</v>
      </c>
      <c r="S88" s="77">
        <v>636.79316462861209</v>
      </c>
      <c r="T88" s="76">
        <v>11907.43722943723</v>
      </c>
      <c r="U88" s="77">
        <v>368603.10119222413</v>
      </c>
      <c r="V88" s="76">
        <v>6961.1576818545655</v>
      </c>
      <c r="W88" s="77">
        <v>8707.0948782142768</v>
      </c>
      <c r="X88" s="76">
        <v>7784.9753718086813</v>
      </c>
      <c r="Y88" s="77">
        <v>35556.413782092219</v>
      </c>
      <c r="Z88" s="76">
        <v>41508.75731497418</v>
      </c>
    </row>
    <row r="89" spans="1:26" ht="21" customHeight="1">
      <c r="A89" s="781" t="s">
        <v>155</v>
      </c>
      <c r="B89" s="783"/>
      <c r="C89" s="74">
        <v>73728.672463330804</v>
      </c>
      <c r="D89" s="75">
        <v>9552.8583100403212</v>
      </c>
      <c r="E89" s="74">
        <v>1556.3638481906444</v>
      </c>
      <c r="F89" s="75">
        <v>9174.7071057622488</v>
      </c>
      <c r="G89" s="76">
        <v>35434.513256188664</v>
      </c>
      <c r="H89" s="77">
        <v>132716.92623751023</v>
      </c>
      <c r="I89" s="78">
        <v>13.783074440450264</v>
      </c>
      <c r="J89" s="79">
        <v>1.3370699926608869</v>
      </c>
      <c r="K89" s="78">
        <v>1.6201588702559577</v>
      </c>
      <c r="L89" s="78">
        <v>1.126699505969436</v>
      </c>
      <c r="M89" s="79">
        <v>53.169840339827154</v>
      </c>
      <c r="N89" s="78">
        <v>10.548776412776412</v>
      </c>
      <c r="O89" s="75">
        <v>5349.2181865428738</v>
      </c>
      <c r="P89" s="74">
        <v>7144.6209715837622</v>
      </c>
      <c r="Q89" s="75">
        <v>960.62421825630292</v>
      </c>
      <c r="R89" s="74">
        <v>8142.993812594369</v>
      </c>
      <c r="S89" s="77">
        <v>666.44009140735091</v>
      </c>
      <c r="T89" s="76">
        <v>12581.262607553881</v>
      </c>
      <c r="U89" s="77">
        <v>122037.99880611897</v>
      </c>
      <c r="V89" s="76">
        <v>14973.19175678976</v>
      </c>
      <c r="W89" s="77">
        <v>3426.5521977052076</v>
      </c>
      <c r="X89" s="76">
        <v>18765.559218021106</v>
      </c>
      <c r="Y89" s="77">
        <v>35197.747107074851</v>
      </c>
      <c r="Z89" s="76">
        <v>71535.290312858313</v>
      </c>
    </row>
    <row r="90" spans="1:26" ht="21" customHeight="1">
      <c r="A90" s="781" t="s">
        <v>141</v>
      </c>
      <c r="B90" s="783"/>
      <c r="C90" s="74">
        <v>-1043.25</v>
      </c>
      <c r="D90" s="75">
        <v>1578.7421425873861</v>
      </c>
      <c r="E90" s="74">
        <v>0</v>
      </c>
      <c r="F90" s="75">
        <v>-161</v>
      </c>
      <c r="G90" s="76">
        <v>0</v>
      </c>
      <c r="H90" s="77">
        <v>0</v>
      </c>
      <c r="I90" s="78">
        <v>1.5</v>
      </c>
      <c r="J90" s="79">
        <v>1.0606772691032689</v>
      </c>
      <c r="K90" s="78">
        <v>0</v>
      </c>
      <c r="L90" s="78">
        <v>1</v>
      </c>
      <c r="M90" s="79">
        <v>0</v>
      </c>
      <c r="N90" s="78">
        <v>0</v>
      </c>
      <c r="O90" s="75">
        <v>-695.5</v>
      </c>
      <c r="P90" s="74">
        <v>1488.4283736202872</v>
      </c>
      <c r="Q90" s="75">
        <v>0</v>
      </c>
      <c r="R90" s="74">
        <v>-161</v>
      </c>
      <c r="S90" s="77">
        <v>0</v>
      </c>
      <c r="T90" s="76">
        <v>0</v>
      </c>
      <c r="U90" s="77">
        <v>-3129.75</v>
      </c>
      <c r="V90" s="76">
        <v>4720.7515840711676</v>
      </c>
      <c r="W90" s="77">
        <v>0</v>
      </c>
      <c r="X90" s="76">
        <v>-1326.5</v>
      </c>
      <c r="Y90" s="77">
        <v>0</v>
      </c>
      <c r="Z90" s="76">
        <v>0</v>
      </c>
    </row>
    <row r="91" spans="1:26" ht="21" customHeight="1">
      <c r="A91" s="781" t="s">
        <v>173</v>
      </c>
      <c r="B91" s="783"/>
      <c r="C91" s="74">
        <v>65905.095092024538</v>
      </c>
      <c r="D91" s="75">
        <v>26593.104815864022</v>
      </c>
      <c r="E91" s="74">
        <v>1118.0769230769231</v>
      </c>
      <c r="F91" s="75">
        <v>2956.3592617007253</v>
      </c>
      <c r="G91" s="76">
        <v>16047.06734006734</v>
      </c>
      <c r="H91" s="77">
        <v>86925.68421052632</v>
      </c>
      <c r="I91" s="78">
        <v>9.8680981595092021</v>
      </c>
      <c r="J91" s="79">
        <v>1.7288547146904087</v>
      </c>
      <c r="K91" s="78">
        <v>1.3846153846153846</v>
      </c>
      <c r="L91" s="78">
        <v>1.4212261041529335</v>
      </c>
      <c r="M91" s="79">
        <v>23.949494949494948</v>
      </c>
      <c r="N91" s="78">
        <v>7.0631578947368423</v>
      </c>
      <c r="O91" s="75">
        <v>6678.6014920733605</v>
      </c>
      <c r="P91" s="74">
        <v>15381.919943820225</v>
      </c>
      <c r="Q91" s="75">
        <v>807.5</v>
      </c>
      <c r="R91" s="74">
        <v>2080.1470315398888</v>
      </c>
      <c r="S91" s="77">
        <v>670.03781807957262</v>
      </c>
      <c r="T91" s="76">
        <v>12306.915052160954</v>
      </c>
      <c r="U91" s="77">
        <v>90791.527607361961</v>
      </c>
      <c r="V91" s="76">
        <v>35572.853095912586</v>
      </c>
      <c r="W91" s="77">
        <v>3205.6923076923076</v>
      </c>
      <c r="X91" s="76">
        <v>7049.7264337508241</v>
      </c>
      <c r="Y91" s="77">
        <v>11283.670033670034</v>
      </c>
      <c r="Z91" s="76">
        <v>21977.757894736842</v>
      </c>
    </row>
    <row r="92" spans="1:26" ht="21" customHeight="1">
      <c r="A92" s="795" t="s">
        <v>631</v>
      </c>
      <c r="B92" s="795"/>
      <c r="C92" s="74">
        <v>48047.057613711993</v>
      </c>
      <c r="D92" s="75">
        <v>1251.4835956122192</v>
      </c>
      <c r="E92" s="74">
        <v>998.88414666156859</v>
      </c>
      <c r="F92" s="75">
        <v>709.23694046043795</v>
      </c>
      <c r="G92" s="76">
        <v>9883.8671607441302</v>
      </c>
      <c r="H92" s="77">
        <v>68943.724342311252</v>
      </c>
      <c r="I92" s="78">
        <v>8.10070321037926</v>
      </c>
      <c r="J92" s="79">
        <v>1.4290053136609628</v>
      </c>
      <c r="K92" s="78">
        <v>1.2503933573772121</v>
      </c>
      <c r="L92" s="78">
        <v>1.2538622994608495</v>
      </c>
      <c r="M92" s="79">
        <v>15.184388613386668</v>
      </c>
      <c r="N92" s="78">
        <v>5.798379169488193</v>
      </c>
      <c r="O92" s="75">
        <v>5931.2205824489793</v>
      </c>
      <c r="P92" s="74">
        <v>875.77252767944481</v>
      </c>
      <c r="Q92" s="75">
        <v>798.85592863096952</v>
      </c>
      <c r="R92" s="74">
        <v>565.64180992235265</v>
      </c>
      <c r="S92" s="77">
        <v>650.92295859909962</v>
      </c>
      <c r="T92" s="76">
        <v>11890.171775088782</v>
      </c>
      <c r="U92" s="77">
        <v>46549.035781118793</v>
      </c>
      <c r="V92" s="76">
        <v>2078.2384338719285</v>
      </c>
      <c r="W92" s="77">
        <v>2422.1658939972272</v>
      </c>
      <c r="X92" s="76">
        <v>1556.7095182522448</v>
      </c>
      <c r="Y92" s="77">
        <v>5918.7495547823228</v>
      </c>
      <c r="Z92" s="76">
        <v>15003.111918128399</v>
      </c>
    </row>
    <row r="93" spans="1:26" ht="17.25" customHeight="1">
      <c r="A93" s="80"/>
      <c r="Q93" s="80"/>
    </row>
  </sheetData>
  <customSheetViews>
    <customSheetView guid="{6F28069D-A7F4-41D2-AA1B-4487F97E36F1}" scale="70" showPageBreaks="1" printArea="1" showRuler="0" topLeftCell="A16">
      <selection activeCell="B43" sqref="B43:B49"/>
      <pageMargins left="1.1811023622047245" right="0.39370078740157483" top="0.39370078740157483" bottom="0" header="0.51181102362204722" footer="0.51181102362204722"/>
      <pageSetup paperSize="8" scale="90" fitToWidth="2" orientation="landscape" horizontalDpi="4294967292" r:id="rId1"/>
      <headerFooter alignWithMargins="0"/>
    </customSheetView>
  </customSheetViews>
  <mergeCells count="75">
    <mergeCell ref="S58:S59"/>
    <mergeCell ref="T58:T59"/>
    <mergeCell ref="Z58:Z59"/>
    <mergeCell ref="U58:V58"/>
    <mergeCell ref="W58:W59"/>
    <mergeCell ref="X58:X59"/>
    <mergeCell ref="Y58:Y59"/>
    <mergeCell ref="R58:R59"/>
    <mergeCell ref="I57:N57"/>
    <mergeCell ref="O57:R57"/>
    <mergeCell ref="U57:Z57"/>
    <mergeCell ref="C58:D58"/>
    <mergeCell ref="E58:E59"/>
    <mergeCell ref="F58:F59"/>
    <mergeCell ref="G58:G59"/>
    <mergeCell ref="H58:H59"/>
    <mergeCell ref="I58:J58"/>
    <mergeCell ref="K58:K59"/>
    <mergeCell ref="L58:L59"/>
    <mergeCell ref="M58:M59"/>
    <mergeCell ref="N58:N59"/>
    <mergeCell ref="O58:P58"/>
    <mergeCell ref="Q58:Q59"/>
    <mergeCell ref="A84:B84"/>
    <mergeCell ref="G4:G5"/>
    <mergeCell ref="H4:H5"/>
    <mergeCell ref="A79:A82"/>
    <mergeCell ref="A65:B65"/>
    <mergeCell ref="A76:B76"/>
    <mergeCell ref="A77:B77"/>
    <mergeCell ref="A73:A74"/>
    <mergeCell ref="A66:B66"/>
    <mergeCell ref="A26:A33"/>
    <mergeCell ref="A83:B83"/>
    <mergeCell ref="A67:A70"/>
    <mergeCell ref="A71:A72"/>
    <mergeCell ref="A78:B78"/>
    <mergeCell ref="C3:F3"/>
    <mergeCell ref="A3:B5"/>
    <mergeCell ref="C4:D4"/>
    <mergeCell ref="A64:B64"/>
    <mergeCell ref="E4:E5"/>
    <mergeCell ref="F4:F5"/>
    <mergeCell ref="A57:B59"/>
    <mergeCell ref="C57:F57"/>
    <mergeCell ref="A10:A17"/>
    <mergeCell ref="A18:A25"/>
    <mergeCell ref="A34:A41"/>
    <mergeCell ref="A42:A49"/>
    <mergeCell ref="I3:N3"/>
    <mergeCell ref="O3:R3"/>
    <mergeCell ref="O4:P4"/>
    <mergeCell ref="Q4:Q5"/>
    <mergeCell ref="R4:R5"/>
    <mergeCell ref="N4:N5"/>
    <mergeCell ref="K4:K5"/>
    <mergeCell ref="L4:L5"/>
    <mergeCell ref="M4:M5"/>
    <mergeCell ref="I4:J4"/>
    <mergeCell ref="S4:S5"/>
    <mergeCell ref="T4:T5"/>
    <mergeCell ref="U3:Z3"/>
    <mergeCell ref="U4:V4"/>
    <mergeCell ref="W4:W5"/>
    <mergeCell ref="X4:X5"/>
    <mergeCell ref="Y4:Y5"/>
    <mergeCell ref="Z4:Z5"/>
    <mergeCell ref="A91:B91"/>
    <mergeCell ref="A88:B88"/>
    <mergeCell ref="A92:B92"/>
    <mergeCell ref="A85:B85"/>
    <mergeCell ref="A86:B86"/>
    <mergeCell ref="A87:B87"/>
    <mergeCell ref="A90:B90"/>
    <mergeCell ref="A89:B89"/>
  </mergeCells>
  <phoneticPr fontId="2"/>
  <pageMargins left="1.1811023622047245" right="0.39370078740157483" top="0.59055118110236227" bottom="0" header="0.51181102362204722" footer="0.51181102362204722"/>
  <pageSetup paperSize="9" scale="58" fitToWidth="2" orientation="landscape" horizontalDpi="4294967292" r:id="rId2"/>
  <headerFooter alignWithMargins="0"/>
  <rowBreaks count="1" manualBreakCount="1">
    <brk id="54" max="25" man="1"/>
  </rowBreaks>
  <colBreaks count="1" manualBreakCount="1">
    <brk id="14" max="91"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51"/>
  <dimension ref="A1:AF56"/>
  <sheetViews>
    <sheetView zoomScaleNormal="100" workbookViewId="0">
      <pane xSplit="1" ySplit="9" topLeftCell="B10" activePane="bottomRight" state="frozen"/>
      <selection sqref="A1:R1"/>
      <selection pane="topRight" sqref="A1:R1"/>
      <selection pane="bottomLeft" sqref="A1:R1"/>
      <selection pane="bottomRight"/>
    </sheetView>
  </sheetViews>
  <sheetFormatPr defaultColWidth="9" defaultRowHeight="13"/>
  <cols>
    <col min="1" max="1" width="15" style="6" customWidth="1"/>
    <col min="2" max="25" width="14.6328125" style="5" customWidth="1"/>
    <col min="26" max="26" width="9" style="5"/>
    <col min="27" max="27" width="9.90625" style="5" customWidth="1"/>
    <col min="28" max="28" width="6.90625" style="5" customWidth="1"/>
    <col min="29" max="31" width="14.6328125" style="5" customWidth="1"/>
    <col min="32" max="16384" width="9" style="5"/>
  </cols>
  <sheetData>
    <row r="1" spans="1:32" ht="28.5" customHeight="1">
      <c r="B1" s="3" t="s">
        <v>699</v>
      </c>
      <c r="C1" s="3"/>
      <c r="D1" s="3"/>
      <c r="E1" s="3"/>
      <c r="F1" s="3"/>
      <c r="G1" s="3"/>
      <c r="H1" s="3"/>
      <c r="I1" s="3"/>
      <c r="J1" s="3"/>
      <c r="K1" s="3"/>
      <c r="L1" s="3"/>
      <c r="M1" s="269"/>
      <c r="N1" s="3" t="s">
        <v>700</v>
      </c>
      <c r="O1" s="3"/>
      <c r="P1" s="3"/>
      <c r="Q1" s="3"/>
      <c r="R1" s="3"/>
      <c r="S1" s="3"/>
      <c r="T1" s="3"/>
      <c r="U1" s="3"/>
      <c r="V1" s="3"/>
      <c r="W1" s="3"/>
      <c r="X1" s="3"/>
      <c r="Y1" s="269"/>
    </row>
    <row r="2" spans="1:32" ht="13.5" customHeight="1">
      <c r="A2" s="274"/>
      <c r="M2" s="8" t="s">
        <v>715</v>
      </c>
      <c r="Y2" s="8" t="s">
        <v>715</v>
      </c>
      <c r="AA2" s="256"/>
      <c r="AB2" s="256"/>
      <c r="AC2" s="256"/>
      <c r="AD2" s="256"/>
      <c r="AE2" s="147"/>
      <c r="AF2" s="256"/>
    </row>
    <row r="3" spans="1:32" ht="13.5" customHeight="1">
      <c r="A3" s="851" t="s">
        <v>689</v>
      </c>
      <c r="B3" s="793" t="s">
        <v>581</v>
      </c>
      <c r="C3" s="826"/>
      <c r="D3" s="826"/>
      <c r="E3" s="794"/>
      <c r="F3" s="270" t="s">
        <v>582</v>
      </c>
      <c r="G3" s="271" t="s">
        <v>583</v>
      </c>
      <c r="H3" s="793" t="s">
        <v>584</v>
      </c>
      <c r="I3" s="826"/>
      <c r="J3" s="826"/>
      <c r="K3" s="826"/>
      <c r="L3" s="826"/>
      <c r="M3" s="794"/>
      <c r="N3" s="793" t="s">
        <v>585</v>
      </c>
      <c r="O3" s="826"/>
      <c r="P3" s="826"/>
      <c r="Q3" s="794"/>
      <c r="R3" s="271" t="s">
        <v>214</v>
      </c>
      <c r="S3" s="271" t="s">
        <v>587</v>
      </c>
      <c r="T3" s="793" t="s">
        <v>588</v>
      </c>
      <c r="U3" s="854"/>
      <c r="V3" s="854"/>
      <c r="W3" s="854"/>
      <c r="X3" s="854"/>
      <c r="Y3" s="855"/>
      <c r="AA3" s="256"/>
      <c r="AB3" s="256"/>
      <c r="AC3" s="256"/>
      <c r="AD3" s="256"/>
      <c r="AE3" s="256"/>
      <c r="AF3" s="256"/>
    </row>
    <row r="4" spans="1:32" ht="13.5" customHeight="1">
      <c r="A4" s="852"/>
      <c r="B4" s="793" t="s">
        <v>515</v>
      </c>
      <c r="C4" s="794"/>
      <c r="D4" s="851" t="s">
        <v>528</v>
      </c>
      <c r="E4" s="851" t="s">
        <v>435</v>
      </c>
      <c r="F4" s="778" t="s">
        <v>225</v>
      </c>
      <c r="G4" s="869" t="s">
        <v>524</v>
      </c>
      <c r="H4" s="793" t="s">
        <v>515</v>
      </c>
      <c r="I4" s="794"/>
      <c r="J4" s="851" t="s">
        <v>528</v>
      </c>
      <c r="K4" s="851" t="s">
        <v>435</v>
      </c>
      <c r="L4" s="778" t="s">
        <v>225</v>
      </c>
      <c r="M4" s="869" t="s">
        <v>524</v>
      </c>
      <c r="N4" s="793" t="s">
        <v>515</v>
      </c>
      <c r="O4" s="794"/>
      <c r="P4" s="851" t="s">
        <v>528</v>
      </c>
      <c r="Q4" s="851" t="s">
        <v>435</v>
      </c>
      <c r="R4" s="778" t="s">
        <v>225</v>
      </c>
      <c r="S4" s="851" t="s">
        <v>524</v>
      </c>
      <c r="T4" s="793" t="s">
        <v>515</v>
      </c>
      <c r="U4" s="794"/>
      <c r="V4" s="851" t="s">
        <v>528</v>
      </c>
      <c r="W4" s="851" t="s">
        <v>435</v>
      </c>
      <c r="X4" s="778" t="s">
        <v>225</v>
      </c>
      <c r="Y4" s="869" t="s">
        <v>524</v>
      </c>
      <c r="AA4" s="256"/>
      <c r="AB4" s="256"/>
      <c r="AC4" s="256"/>
      <c r="AD4" s="256"/>
      <c r="AE4" s="256"/>
      <c r="AF4" s="256"/>
    </row>
    <row r="5" spans="1:32">
      <c r="A5" s="796"/>
      <c r="B5" s="11" t="s">
        <v>520</v>
      </c>
      <c r="C5" s="13" t="s">
        <v>521</v>
      </c>
      <c r="D5" s="796"/>
      <c r="E5" s="856"/>
      <c r="F5" s="853"/>
      <c r="G5" s="871"/>
      <c r="H5" s="11" t="s">
        <v>520</v>
      </c>
      <c r="I5" s="13" t="s">
        <v>521</v>
      </c>
      <c r="J5" s="796"/>
      <c r="K5" s="856"/>
      <c r="L5" s="853"/>
      <c r="M5" s="870"/>
      <c r="N5" s="13" t="s">
        <v>520</v>
      </c>
      <c r="O5" s="11" t="s">
        <v>521</v>
      </c>
      <c r="P5" s="856"/>
      <c r="Q5" s="796"/>
      <c r="R5" s="853"/>
      <c r="S5" s="796"/>
      <c r="T5" s="39" t="s">
        <v>520</v>
      </c>
      <c r="U5" s="11" t="s">
        <v>521</v>
      </c>
      <c r="V5" s="856"/>
      <c r="W5" s="796"/>
      <c r="X5" s="853"/>
      <c r="Y5" s="856"/>
      <c r="AA5" s="868"/>
      <c r="AB5" s="868"/>
      <c r="AC5" s="258"/>
      <c r="AD5" s="258"/>
      <c r="AE5" s="258"/>
      <c r="AF5" s="256"/>
    </row>
    <row r="6" spans="1:32">
      <c r="A6" s="9"/>
      <c r="B6" s="14" t="s">
        <v>519</v>
      </c>
      <c r="C6" s="15" t="s">
        <v>519</v>
      </c>
      <c r="D6" s="16" t="s">
        <v>519</v>
      </c>
      <c r="E6" s="15" t="s">
        <v>519</v>
      </c>
      <c r="F6" s="16" t="s">
        <v>586</v>
      </c>
      <c r="G6" s="15" t="s">
        <v>586</v>
      </c>
      <c r="H6" s="16" t="s">
        <v>518</v>
      </c>
      <c r="I6" s="227" t="s">
        <v>518</v>
      </c>
      <c r="J6" s="16" t="s">
        <v>518</v>
      </c>
      <c r="K6" s="227" t="s">
        <v>530</v>
      </c>
      <c r="L6" s="16" t="s">
        <v>203</v>
      </c>
      <c r="M6" s="276" t="s">
        <v>518</v>
      </c>
      <c r="N6" s="16" t="s">
        <v>519</v>
      </c>
      <c r="O6" s="227" t="s">
        <v>519</v>
      </c>
      <c r="P6" s="16" t="s">
        <v>519</v>
      </c>
      <c r="Q6" s="227" t="s">
        <v>519</v>
      </c>
      <c r="R6" s="16" t="s">
        <v>586</v>
      </c>
      <c r="S6" s="227" t="s">
        <v>586</v>
      </c>
      <c r="T6" s="16" t="s">
        <v>586</v>
      </c>
      <c r="U6" s="227" t="s">
        <v>586</v>
      </c>
      <c r="V6" s="16" t="s">
        <v>586</v>
      </c>
      <c r="W6" s="16" t="s">
        <v>586</v>
      </c>
      <c r="X6" s="227" t="s">
        <v>586</v>
      </c>
      <c r="Y6" s="16" t="s">
        <v>586</v>
      </c>
      <c r="AA6" s="256"/>
      <c r="AB6" s="256"/>
      <c r="AC6" s="227"/>
      <c r="AD6" s="227"/>
      <c r="AE6" s="227"/>
      <c r="AF6" s="256"/>
    </row>
    <row r="7" spans="1:32" s="19" customFormat="1" ht="19" customHeight="1">
      <c r="A7" s="153" t="s">
        <v>716</v>
      </c>
      <c r="B7" s="40">
        <v>52967.873012450516</v>
      </c>
      <c r="C7" s="41">
        <v>1204.307889261625</v>
      </c>
      <c r="D7" s="40">
        <v>1249.3405103940306</v>
      </c>
      <c r="E7" s="41">
        <v>966.46628844072598</v>
      </c>
      <c r="F7" s="42">
        <v>15906.337071119946</v>
      </c>
      <c r="G7" s="43">
        <v>73665.76014016509</v>
      </c>
      <c r="H7" s="44">
        <v>9.0439432596526128</v>
      </c>
      <c r="I7" s="44">
        <v>1.3842046637735543</v>
      </c>
      <c r="J7" s="44">
        <v>1.6418923761371857</v>
      </c>
      <c r="K7" s="44">
        <v>1.1720970850970183</v>
      </c>
      <c r="L7" s="44">
        <v>24.057417348811523</v>
      </c>
      <c r="M7" s="44">
        <v>6.2472434810956363</v>
      </c>
      <c r="N7" s="40">
        <v>5856.72327785978</v>
      </c>
      <c r="O7" s="40">
        <v>870.03600029673146</v>
      </c>
      <c r="P7" s="40">
        <v>760.91498355897352</v>
      </c>
      <c r="Q7" s="40">
        <v>824.5616346368854</v>
      </c>
      <c r="R7" s="42">
        <v>661.18223916108548</v>
      </c>
      <c r="S7" s="42">
        <v>11791.722279286872</v>
      </c>
      <c r="T7" s="42">
        <v>465462.15518389316</v>
      </c>
      <c r="U7" s="42">
        <v>9050.456690163719</v>
      </c>
      <c r="V7" s="43">
        <v>8868.0510201952275</v>
      </c>
      <c r="W7" s="42">
        <v>7117.2563909625997</v>
      </c>
      <c r="X7" s="43">
        <v>5216.8668316318408</v>
      </c>
      <c r="Y7" s="42">
        <v>54363.96792093628</v>
      </c>
      <c r="AA7" s="277"/>
      <c r="AB7" s="278"/>
      <c r="AC7" s="277"/>
      <c r="AD7" s="277"/>
      <c r="AE7" s="277"/>
      <c r="AF7" s="277"/>
    </row>
    <row r="8" spans="1:32" s="19" customFormat="1" ht="19" customHeight="1">
      <c r="A8" s="153" t="s">
        <v>717</v>
      </c>
      <c r="B8" s="40">
        <v>54885.167436407253</v>
      </c>
      <c r="C8" s="41">
        <v>1253.2285152292295</v>
      </c>
      <c r="D8" s="40">
        <v>1224.9576128784884</v>
      </c>
      <c r="E8" s="41">
        <v>946.37712755692064</v>
      </c>
      <c r="F8" s="42">
        <v>15331.505905956958</v>
      </c>
      <c r="G8" s="43">
        <v>73336.74674888725</v>
      </c>
      <c r="H8" s="44">
        <v>8.9025419231143701</v>
      </c>
      <c r="I8" s="44">
        <v>1.379458711163364</v>
      </c>
      <c r="J8" s="44">
        <v>1.569348296152032</v>
      </c>
      <c r="K8" s="44">
        <v>1.1717772509965609</v>
      </c>
      <c r="L8" s="44">
        <v>23.179785440381281</v>
      </c>
      <c r="M8" s="44">
        <v>6.1748868979516738</v>
      </c>
      <c r="N8" s="40">
        <v>6165.111932121833</v>
      </c>
      <c r="O8" s="40">
        <v>908.49295095778655</v>
      </c>
      <c r="P8" s="40">
        <v>780.55178438210737</v>
      </c>
      <c r="Q8" s="40">
        <v>807.64251631618174</v>
      </c>
      <c r="R8" s="42">
        <v>661.41707589959344</v>
      </c>
      <c r="S8" s="42">
        <v>11876.613768134674</v>
      </c>
      <c r="T8" s="42">
        <v>482778.13765781122</v>
      </c>
      <c r="U8" s="42">
        <v>9414.5706497103329</v>
      </c>
      <c r="V8" s="43">
        <v>8696.9123619684287</v>
      </c>
      <c r="W8" s="42">
        <v>6991.1192322229426</v>
      </c>
      <c r="X8" s="43">
        <v>4995.8580456763993</v>
      </c>
      <c r="Y8" s="42">
        <v>54156.896847763972</v>
      </c>
      <c r="AA8" s="279"/>
      <c r="AB8" s="278"/>
      <c r="AC8" s="277"/>
      <c r="AD8" s="277"/>
      <c r="AE8" s="277"/>
      <c r="AF8" s="277"/>
    </row>
    <row r="9" spans="1:32" s="19" customFormat="1" ht="19" customHeight="1">
      <c r="A9" s="158" t="s">
        <v>718</v>
      </c>
      <c r="B9" s="45">
        <v>56062.793132772495</v>
      </c>
      <c r="C9" s="46">
        <v>1305.8438103591302</v>
      </c>
      <c r="D9" s="45">
        <v>1225.2342790634627</v>
      </c>
      <c r="E9" s="46">
        <v>918.50747567385258</v>
      </c>
      <c r="F9" s="47">
        <v>15001.470868326729</v>
      </c>
      <c r="G9" s="48">
        <v>72633.206388411927</v>
      </c>
      <c r="H9" s="49">
        <v>8.7603751798883476</v>
      </c>
      <c r="I9" s="49">
        <v>1.3647544163363803</v>
      </c>
      <c r="J9" s="49">
        <v>1.5228685266483775</v>
      </c>
      <c r="K9" s="49">
        <v>1.1633681488625529</v>
      </c>
      <c r="L9" s="49">
        <v>22.679400758905579</v>
      </c>
      <c r="M9" s="49">
        <v>6.0722184625383546</v>
      </c>
      <c r="N9" s="45">
        <v>6399.5881433798395</v>
      </c>
      <c r="O9" s="45">
        <v>956.83428075258189</v>
      </c>
      <c r="P9" s="45">
        <v>804.55683312336453</v>
      </c>
      <c r="Q9" s="45">
        <v>789.524344956405</v>
      </c>
      <c r="R9" s="47">
        <v>661.4579912318037</v>
      </c>
      <c r="S9" s="47">
        <v>11961.560150793593</v>
      </c>
      <c r="T9" s="47">
        <v>494169.03455496719</v>
      </c>
      <c r="U9" s="47">
        <v>9778.0685931043772</v>
      </c>
      <c r="V9" s="48">
        <v>8697.1916398671219</v>
      </c>
      <c r="W9" s="47">
        <v>6799.5491840998393</v>
      </c>
      <c r="X9" s="48">
        <v>4879.3054799920119</v>
      </c>
      <c r="Y9" s="47">
        <v>53647.263028913338</v>
      </c>
      <c r="AA9" s="279"/>
      <c r="AB9" s="278"/>
      <c r="AC9" s="277"/>
      <c r="AD9" s="277"/>
      <c r="AE9" s="277"/>
      <c r="AF9" s="277"/>
    </row>
    <row r="10" spans="1:32">
      <c r="A10" s="111" t="s">
        <v>533</v>
      </c>
      <c r="B10" s="50">
        <v>55986.357678107393</v>
      </c>
      <c r="C10" s="51">
        <v>1400.6352921653199</v>
      </c>
      <c r="D10" s="50">
        <v>1425.5287668049184</v>
      </c>
      <c r="E10" s="51">
        <v>1054.6855815419078</v>
      </c>
      <c r="F10" s="52">
        <v>14730.35189505595</v>
      </c>
      <c r="G10" s="53">
        <v>76897.996303142325</v>
      </c>
      <c r="H10" s="54">
        <v>8.8706679188000095</v>
      </c>
      <c r="I10" s="58">
        <v>1.3194116299449392</v>
      </c>
      <c r="J10" s="54">
        <v>1.6833292414098002</v>
      </c>
      <c r="K10" s="58">
        <v>1.1395284751784598</v>
      </c>
      <c r="L10" s="54">
        <v>22.200280102261772</v>
      </c>
      <c r="M10" s="272">
        <v>6.206337470293108</v>
      </c>
      <c r="N10" s="50">
        <v>6311.4027253182321</v>
      </c>
      <c r="O10" s="51">
        <v>1061.5605171100169</v>
      </c>
      <c r="P10" s="50">
        <v>846.85083092302716</v>
      </c>
      <c r="Q10" s="51">
        <v>925.54561339657187</v>
      </c>
      <c r="R10" s="52">
        <v>663.52099285248278</v>
      </c>
      <c r="S10" s="53">
        <v>12390.237667741689</v>
      </c>
      <c r="T10" s="52">
        <v>497237.69369580876</v>
      </c>
      <c r="U10" s="53">
        <v>10567.066624836101</v>
      </c>
      <c r="V10" s="52">
        <v>10147.284395092836</v>
      </c>
      <c r="W10" s="53">
        <v>7875.7951565286203</v>
      </c>
      <c r="X10" s="52">
        <v>4795.8710761235525</v>
      </c>
      <c r="Y10" s="52">
        <v>56656.724953789279</v>
      </c>
      <c r="AA10" s="256"/>
      <c r="AB10" s="256"/>
      <c r="AC10" s="256"/>
      <c r="AD10" s="256"/>
      <c r="AE10" s="256"/>
      <c r="AF10" s="256"/>
    </row>
    <row r="11" spans="1:32">
      <c r="A11" s="111" t="s">
        <v>534</v>
      </c>
      <c r="B11" s="50">
        <v>56111.578862066024</v>
      </c>
      <c r="C11" s="51">
        <v>1206.4829712013109</v>
      </c>
      <c r="D11" s="50">
        <v>1307.9692919140975</v>
      </c>
      <c r="E11" s="51">
        <v>943.3047644245446</v>
      </c>
      <c r="F11" s="52">
        <v>17172.517889327759</v>
      </c>
      <c r="G11" s="53">
        <v>96533.65085114089</v>
      </c>
      <c r="H11" s="54">
        <v>9.762978759703147</v>
      </c>
      <c r="I11" s="58">
        <v>1.346858148728765</v>
      </c>
      <c r="J11" s="54">
        <v>1.6378877485528711</v>
      </c>
      <c r="K11" s="58">
        <v>1.1813477780995842</v>
      </c>
      <c r="L11" s="54">
        <v>25.754668865283584</v>
      </c>
      <c r="M11" s="272">
        <v>7.1568272365085113</v>
      </c>
      <c r="N11" s="50">
        <v>5747.3830726404394</v>
      </c>
      <c r="O11" s="51">
        <v>895.77582638531942</v>
      </c>
      <c r="P11" s="50">
        <v>798.57077694715792</v>
      </c>
      <c r="Q11" s="51">
        <v>798.49878411082659</v>
      </c>
      <c r="R11" s="52">
        <v>666.77300256326453</v>
      </c>
      <c r="S11" s="53">
        <v>13488.330465587045</v>
      </c>
      <c r="T11" s="52">
        <v>503554.59184509085</v>
      </c>
      <c r="U11" s="53">
        <v>9156.3997407960796</v>
      </c>
      <c r="V11" s="52">
        <v>9286.9826273665803</v>
      </c>
      <c r="W11" s="53">
        <v>6998.8128678444791</v>
      </c>
      <c r="X11" s="52">
        <v>5723.632741496338</v>
      </c>
      <c r="Y11" s="52">
        <v>74806.521187975377</v>
      </c>
      <c r="AA11" s="256"/>
      <c r="AB11" s="256"/>
      <c r="AC11" s="256"/>
      <c r="AD11" s="256"/>
      <c r="AE11" s="256"/>
      <c r="AF11" s="256"/>
    </row>
    <row r="12" spans="1:32">
      <c r="A12" s="111" t="s">
        <v>535</v>
      </c>
      <c r="B12" s="50">
        <v>52477.977512886595</v>
      </c>
      <c r="C12" s="51">
        <v>1250.1122974436264</v>
      </c>
      <c r="D12" s="50">
        <v>1269.1870410482243</v>
      </c>
      <c r="E12" s="51">
        <v>963.33510330096362</v>
      </c>
      <c r="F12" s="52">
        <v>17461.282717210448</v>
      </c>
      <c r="G12" s="53">
        <v>73587.786012526092</v>
      </c>
      <c r="H12" s="54">
        <v>9.7723582474226802</v>
      </c>
      <c r="I12" s="58">
        <v>1.3005913802329663</v>
      </c>
      <c r="J12" s="54">
        <v>1.5555987294028597</v>
      </c>
      <c r="K12" s="58">
        <v>1.1424571468727294</v>
      </c>
      <c r="L12" s="54">
        <v>26.266638935108155</v>
      </c>
      <c r="M12" s="272">
        <v>5.8784968684759917</v>
      </c>
      <c r="N12" s="50">
        <v>5370.0423361706899</v>
      </c>
      <c r="O12" s="51">
        <v>961.18759238562848</v>
      </c>
      <c r="P12" s="50">
        <v>815.88331043148958</v>
      </c>
      <c r="Q12" s="51">
        <v>843.2133370935793</v>
      </c>
      <c r="R12" s="52">
        <v>664.77034843889328</v>
      </c>
      <c r="S12" s="53">
        <v>12518.129661197529</v>
      </c>
      <c r="T12" s="52">
        <v>466307.38197487115</v>
      </c>
      <c r="U12" s="53">
        <v>9464.1611007956744</v>
      </c>
      <c r="V12" s="52">
        <v>9003.3135973735607</v>
      </c>
      <c r="W12" s="53">
        <v>7122.7357071163769</v>
      </c>
      <c r="X12" s="52">
        <v>5831.4391955436595</v>
      </c>
      <c r="Y12" s="52">
        <v>55458.169519832983</v>
      </c>
      <c r="AA12" s="256"/>
      <c r="AB12" s="256"/>
      <c r="AC12" s="256"/>
      <c r="AD12" s="256"/>
      <c r="AE12" s="256"/>
      <c r="AF12" s="256"/>
    </row>
    <row r="13" spans="1:32">
      <c r="A13" s="111" t="s">
        <v>536</v>
      </c>
      <c r="B13" s="50">
        <v>59025.990395256595</v>
      </c>
      <c r="C13" s="51">
        <v>1272.4450438941913</v>
      </c>
      <c r="D13" s="50">
        <v>1161.685998543358</v>
      </c>
      <c r="E13" s="51">
        <v>938.81423879555939</v>
      </c>
      <c r="F13" s="52">
        <v>15322.695225713902</v>
      </c>
      <c r="G13" s="53">
        <v>71703.10948693828</v>
      </c>
      <c r="H13" s="54">
        <v>9.0424418181965063</v>
      </c>
      <c r="I13" s="58">
        <v>1.2917503976631168</v>
      </c>
      <c r="J13" s="54">
        <v>1.485544622456066</v>
      </c>
      <c r="K13" s="58">
        <v>1.1476217008602105</v>
      </c>
      <c r="L13" s="54">
        <v>22.969139731922716</v>
      </c>
      <c r="M13" s="272">
        <v>5.9844417106881833</v>
      </c>
      <c r="N13" s="50">
        <v>6527.6605127252233</v>
      </c>
      <c r="O13" s="51">
        <v>985.05488846463652</v>
      </c>
      <c r="P13" s="50">
        <v>781.99333832377977</v>
      </c>
      <c r="Q13" s="51">
        <v>818.05200972747582</v>
      </c>
      <c r="R13" s="52">
        <v>667.09922115273139</v>
      </c>
      <c r="S13" s="53">
        <v>11981.587080859503</v>
      </c>
      <c r="T13" s="52">
        <v>527107.77703908947</v>
      </c>
      <c r="U13" s="53">
        <v>9594.7028626925876</v>
      </c>
      <c r="V13" s="52">
        <v>8264.2655598498859</v>
      </c>
      <c r="W13" s="53">
        <v>6983.0304889310555</v>
      </c>
      <c r="X13" s="52">
        <v>5153.4736898731344</v>
      </c>
      <c r="Y13" s="52">
        <v>54240.623778855203</v>
      </c>
      <c r="AA13" s="256"/>
      <c r="AB13" s="256"/>
      <c r="AC13" s="256"/>
      <c r="AD13" s="256"/>
      <c r="AE13" s="256"/>
      <c r="AF13" s="256"/>
    </row>
    <row r="14" spans="1:32">
      <c r="A14" s="111" t="s">
        <v>537</v>
      </c>
      <c r="B14" s="50">
        <v>54601.431956245724</v>
      </c>
      <c r="C14" s="51">
        <v>1202.251391434361</v>
      </c>
      <c r="D14" s="50">
        <v>1350.5998601821682</v>
      </c>
      <c r="E14" s="51">
        <v>1014.1598262673419</v>
      </c>
      <c r="F14" s="52">
        <v>17017.272580715438</v>
      </c>
      <c r="G14" s="53">
        <v>78746.766752105454</v>
      </c>
      <c r="H14" s="54">
        <v>9.9343295243676142</v>
      </c>
      <c r="I14" s="58">
        <v>1.3123757236867619</v>
      </c>
      <c r="J14" s="54">
        <v>1.5577099887574077</v>
      </c>
      <c r="K14" s="58">
        <v>1.1484445570623096</v>
      </c>
      <c r="L14" s="54">
        <v>25.749814822883536</v>
      </c>
      <c r="M14" s="272">
        <v>6.7561332845111677</v>
      </c>
      <c r="N14" s="50">
        <v>5496.237247044759</v>
      </c>
      <c r="O14" s="51">
        <v>916.08780148490052</v>
      </c>
      <c r="P14" s="50">
        <v>867.04192046656112</v>
      </c>
      <c r="Q14" s="51">
        <v>883.0725175462851</v>
      </c>
      <c r="R14" s="52">
        <v>660.86970713251117</v>
      </c>
      <c r="S14" s="53">
        <v>11655.596986613191</v>
      </c>
      <c r="T14" s="52">
        <v>487703.40072272683</v>
      </c>
      <c r="U14" s="53">
        <v>9026.6061450495508</v>
      </c>
      <c r="V14" s="52">
        <v>9592.0877589130887</v>
      </c>
      <c r="W14" s="53">
        <v>7582.1600247296001</v>
      </c>
      <c r="X14" s="52">
        <v>5538.7758703324471</v>
      </c>
      <c r="Y14" s="52">
        <v>58746.61772244599</v>
      </c>
    </row>
    <row r="15" spans="1:32">
      <c r="A15" s="111" t="s">
        <v>538</v>
      </c>
      <c r="B15" s="50">
        <v>55583.999013146298</v>
      </c>
      <c r="C15" s="51">
        <v>1197.4721851082818</v>
      </c>
      <c r="D15" s="50">
        <v>1143.5381980771856</v>
      </c>
      <c r="E15" s="51">
        <v>888.29585113394671</v>
      </c>
      <c r="F15" s="52">
        <v>16727.153068855099</v>
      </c>
      <c r="G15" s="53">
        <v>77103.088151658769</v>
      </c>
      <c r="H15" s="54">
        <v>9.8090966764177203</v>
      </c>
      <c r="I15" s="58">
        <v>1.327478314710842</v>
      </c>
      <c r="J15" s="54">
        <v>1.413660206445237</v>
      </c>
      <c r="K15" s="58">
        <v>1.1515857188625107</v>
      </c>
      <c r="L15" s="54">
        <v>25.082507238318026</v>
      </c>
      <c r="M15" s="272">
        <v>6.15563981042654</v>
      </c>
      <c r="N15" s="50">
        <v>5666.5767345098247</v>
      </c>
      <c r="O15" s="51">
        <v>902.06534588033651</v>
      </c>
      <c r="P15" s="50">
        <v>808.92013007333981</v>
      </c>
      <c r="Q15" s="51">
        <v>771.36754701279983</v>
      </c>
      <c r="R15" s="52">
        <v>666.88520848112728</v>
      </c>
      <c r="S15" s="53">
        <v>12525.600997813433</v>
      </c>
      <c r="T15" s="52">
        <v>493931.76334895851</v>
      </c>
      <c r="U15" s="53">
        <v>8959.88687497094</v>
      </c>
      <c r="V15" s="52">
        <v>8139.0242746633203</v>
      </c>
      <c r="W15" s="53">
        <v>6597.8987718458866</v>
      </c>
      <c r="X15" s="52">
        <v>5557.255268153318</v>
      </c>
      <c r="Y15" s="52">
        <v>57865.643601895732</v>
      </c>
    </row>
    <row r="16" spans="1:32">
      <c r="A16" s="171" t="s">
        <v>539</v>
      </c>
      <c r="B16" s="59">
        <v>52827.833420667084</v>
      </c>
      <c r="C16" s="60">
        <v>1257.2568488600893</v>
      </c>
      <c r="D16" s="59">
        <v>1186.5870585943837</v>
      </c>
      <c r="E16" s="60">
        <v>913.81928595096599</v>
      </c>
      <c r="F16" s="61">
        <v>15522.895416003923</v>
      </c>
      <c r="G16" s="62">
        <v>58397.031577568137</v>
      </c>
      <c r="H16" s="63">
        <v>9.2033236731507522</v>
      </c>
      <c r="I16" s="64">
        <v>1.3156554308385173</v>
      </c>
      <c r="J16" s="63">
        <v>1.5622049975498904</v>
      </c>
      <c r="K16" s="64">
        <v>1.148431074931219</v>
      </c>
      <c r="L16" s="63">
        <v>23.454931413468554</v>
      </c>
      <c r="M16" s="273">
        <v>4.9161425576519919</v>
      </c>
      <c r="N16" s="59">
        <v>5740.0820939052674</v>
      </c>
      <c r="O16" s="60">
        <v>955.61255583370462</v>
      </c>
      <c r="P16" s="59">
        <v>759.55912345395564</v>
      </c>
      <c r="Q16" s="60">
        <v>795.71104082645616</v>
      </c>
      <c r="R16" s="61">
        <v>661.81798370513218</v>
      </c>
      <c r="S16" s="62">
        <v>11878.628598081023</v>
      </c>
      <c r="T16" s="61">
        <v>469814.28222348174</v>
      </c>
      <c r="U16" s="62">
        <v>9565.9260174443843</v>
      </c>
      <c r="V16" s="61">
        <v>8567.1931696671381</v>
      </c>
      <c r="W16" s="62">
        <v>6864.9838415914119</v>
      </c>
      <c r="X16" s="61">
        <v>5073.0461269837469</v>
      </c>
      <c r="Y16" s="61">
        <v>43115.660901467505</v>
      </c>
    </row>
    <row r="17" spans="1:25">
      <c r="A17" s="111" t="s">
        <v>540</v>
      </c>
      <c r="B17" s="50">
        <v>52657.63215761452</v>
      </c>
      <c r="C17" s="51">
        <v>1246.1454097066489</v>
      </c>
      <c r="D17" s="50">
        <v>1164.4438965764252</v>
      </c>
      <c r="E17" s="51">
        <v>980.02152580686391</v>
      </c>
      <c r="F17" s="52">
        <v>14110.440307388581</v>
      </c>
      <c r="G17" s="53">
        <v>75349.174656746181</v>
      </c>
      <c r="H17" s="54">
        <v>8.452344322639366</v>
      </c>
      <c r="I17" s="58">
        <v>1.3184106275496574</v>
      </c>
      <c r="J17" s="54">
        <v>1.5273253851933912</v>
      </c>
      <c r="K17" s="58">
        <v>1.1445932424505245</v>
      </c>
      <c r="L17" s="54">
        <v>21.418212681162764</v>
      </c>
      <c r="M17" s="272">
        <v>6.1616936411751171</v>
      </c>
      <c r="N17" s="50">
        <v>6229.9440424560707</v>
      </c>
      <c r="O17" s="51">
        <v>945.18762490763777</v>
      </c>
      <c r="P17" s="50">
        <v>762.40721712942798</v>
      </c>
      <c r="Q17" s="51">
        <v>856.21816507380402</v>
      </c>
      <c r="R17" s="52">
        <v>658.80568642399658</v>
      </c>
      <c r="S17" s="53">
        <v>12228.646707332255</v>
      </c>
      <c r="T17" s="52">
        <v>460905.44210678933</v>
      </c>
      <c r="U17" s="53">
        <v>9274.724387760918</v>
      </c>
      <c r="V17" s="52">
        <v>8252.0671910858109</v>
      </c>
      <c r="W17" s="53">
        <v>7267.0286356182596</v>
      </c>
      <c r="X17" s="52">
        <v>4554.0618282793803</v>
      </c>
      <c r="Y17" s="52">
        <v>54793.23686430927</v>
      </c>
    </row>
    <row r="18" spans="1:25">
      <c r="A18" s="111" t="s">
        <v>541</v>
      </c>
      <c r="B18" s="50">
        <v>57409.613188177915</v>
      </c>
      <c r="C18" s="51">
        <v>1328.4313702706943</v>
      </c>
      <c r="D18" s="50">
        <v>1115.4757409880228</v>
      </c>
      <c r="E18" s="51">
        <v>894.53835921454936</v>
      </c>
      <c r="F18" s="52">
        <v>15654.457413357031</v>
      </c>
      <c r="G18" s="53">
        <v>73899.287069666578</v>
      </c>
      <c r="H18" s="54">
        <v>9.1949983474716319</v>
      </c>
      <c r="I18" s="58">
        <v>1.3542365971368493</v>
      </c>
      <c r="J18" s="54">
        <v>1.5566810205004507</v>
      </c>
      <c r="K18" s="58">
        <v>1.1688641310270222</v>
      </c>
      <c r="L18" s="54">
        <v>23.708284913527923</v>
      </c>
      <c r="M18" s="272">
        <v>6.1514412216499501</v>
      </c>
      <c r="N18" s="50">
        <v>6243.5697124365397</v>
      </c>
      <c r="O18" s="51">
        <v>980.94481649608872</v>
      </c>
      <c r="P18" s="50">
        <v>716.57309769821256</v>
      </c>
      <c r="Q18" s="51">
        <v>765.30568050587999</v>
      </c>
      <c r="R18" s="52">
        <v>660.29480708765288</v>
      </c>
      <c r="S18" s="53">
        <v>12013.328975586826</v>
      </c>
      <c r="T18" s="52">
        <v>508332.90954159864</v>
      </c>
      <c r="U18" s="53">
        <v>10042.781619452639</v>
      </c>
      <c r="V18" s="52">
        <v>7925.8906085838316</v>
      </c>
      <c r="W18" s="53">
        <v>6567.5273125356716</v>
      </c>
      <c r="X18" s="52">
        <v>5034.7943468453077</v>
      </c>
      <c r="Y18" s="52">
        <v>54348.378693412851</v>
      </c>
    </row>
    <row r="19" spans="1:25">
      <c r="A19" s="111" t="s">
        <v>542</v>
      </c>
      <c r="B19" s="50">
        <v>55861.255316976545</v>
      </c>
      <c r="C19" s="51">
        <v>1295.1044709102212</v>
      </c>
      <c r="D19" s="50">
        <v>1117.3700749517136</v>
      </c>
      <c r="E19" s="51">
        <v>941.86675510261819</v>
      </c>
      <c r="F19" s="52">
        <v>15960.602965366503</v>
      </c>
      <c r="G19" s="53">
        <v>83690.427862559693</v>
      </c>
      <c r="H19" s="54">
        <v>9.204653822199079</v>
      </c>
      <c r="I19" s="58">
        <v>1.3562949854970181</v>
      </c>
      <c r="J19" s="54">
        <v>1.5660690791264775</v>
      </c>
      <c r="K19" s="58">
        <v>1.1727925005797262</v>
      </c>
      <c r="L19" s="54">
        <v>24.051950246738322</v>
      </c>
      <c r="M19" s="272">
        <v>7.0228443029678873</v>
      </c>
      <c r="N19" s="50">
        <v>6068.8056711328618</v>
      </c>
      <c r="O19" s="51">
        <v>954.88406634167882</v>
      </c>
      <c r="P19" s="50">
        <v>713.48709315872622</v>
      </c>
      <c r="Q19" s="51">
        <v>803.09752546766924</v>
      </c>
      <c r="R19" s="52">
        <v>663.58872364335252</v>
      </c>
      <c r="S19" s="53">
        <v>11916.884990201437</v>
      </c>
      <c r="T19" s="52">
        <v>495748.67068949674</v>
      </c>
      <c r="U19" s="53">
        <v>9721.7198548332071</v>
      </c>
      <c r="V19" s="52">
        <v>7926.432299921692</v>
      </c>
      <c r="W19" s="53">
        <v>6998.4969313804886</v>
      </c>
      <c r="X19" s="52">
        <v>5229.9771513553706</v>
      </c>
      <c r="Y19" s="52">
        <v>61461.957400992418</v>
      </c>
    </row>
    <row r="20" spans="1:25">
      <c r="A20" s="111" t="s">
        <v>543</v>
      </c>
      <c r="B20" s="50">
        <v>55282.120295134664</v>
      </c>
      <c r="C20" s="51">
        <v>1211.5910525451557</v>
      </c>
      <c r="D20" s="50">
        <v>1115.2055432890716</v>
      </c>
      <c r="E20" s="51">
        <v>875.63654025075766</v>
      </c>
      <c r="F20" s="52">
        <v>14878.257452671511</v>
      </c>
      <c r="G20" s="53">
        <v>74320.171656194812</v>
      </c>
      <c r="H20" s="54">
        <v>8.6728021686160677</v>
      </c>
      <c r="I20" s="58">
        <v>1.3622505066588884</v>
      </c>
      <c r="J20" s="54">
        <v>1.5200630221162645</v>
      </c>
      <c r="K20" s="58">
        <v>1.1536992339210332</v>
      </c>
      <c r="L20" s="54">
        <v>22.637726800987725</v>
      </c>
      <c r="M20" s="272">
        <v>6.1761734631021312</v>
      </c>
      <c r="N20" s="50">
        <v>6374.1936251217539</v>
      </c>
      <c r="O20" s="51">
        <v>889.40400214403564</v>
      </c>
      <c r="P20" s="50">
        <v>733.65743858202563</v>
      </c>
      <c r="Q20" s="51">
        <v>758.98164314001099</v>
      </c>
      <c r="R20" s="52">
        <v>657.23283894486894</v>
      </c>
      <c r="S20" s="53">
        <v>12033.368573632277</v>
      </c>
      <c r="T20" s="52">
        <v>484430.87664111255</v>
      </c>
      <c r="U20" s="53">
        <v>9025.1070537940395</v>
      </c>
      <c r="V20" s="52">
        <v>7889.7909516571608</v>
      </c>
      <c r="W20" s="53">
        <v>6437.697878365303</v>
      </c>
      <c r="X20" s="52">
        <v>4733.6051485762682</v>
      </c>
      <c r="Y20" s="52">
        <v>54852.949591392549</v>
      </c>
    </row>
    <row r="21" spans="1:25">
      <c r="A21" s="171" t="s">
        <v>544</v>
      </c>
      <c r="B21" s="59">
        <v>56582.627076810648</v>
      </c>
      <c r="C21" s="60">
        <v>1282.7324373419531</v>
      </c>
      <c r="D21" s="59">
        <v>1187.1126824615546</v>
      </c>
      <c r="E21" s="60">
        <v>913.17889133781216</v>
      </c>
      <c r="F21" s="61">
        <v>14522.176371191474</v>
      </c>
      <c r="G21" s="62">
        <v>70547.674754168445</v>
      </c>
      <c r="H21" s="63">
        <v>8.6270911396576793</v>
      </c>
      <c r="I21" s="64">
        <v>1.3487540064024954</v>
      </c>
      <c r="J21" s="63">
        <v>1.4979484528734941</v>
      </c>
      <c r="K21" s="64">
        <v>1.1340743902062089</v>
      </c>
      <c r="L21" s="63">
        <v>22.081700793286512</v>
      </c>
      <c r="M21" s="273">
        <v>5.9312206070970497</v>
      </c>
      <c r="N21" s="59">
        <v>6558.7144219106776</v>
      </c>
      <c r="O21" s="60">
        <v>951.04995518297619</v>
      </c>
      <c r="P21" s="59">
        <v>792.49234523680207</v>
      </c>
      <c r="Q21" s="60">
        <v>805.21956868435132</v>
      </c>
      <c r="R21" s="61">
        <v>657.65660476690459</v>
      </c>
      <c r="S21" s="62">
        <v>11894.292832364734</v>
      </c>
      <c r="T21" s="61">
        <v>495469.72668491228</v>
      </c>
      <c r="U21" s="62">
        <v>9585.7501976199819</v>
      </c>
      <c r="V21" s="61">
        <v>8419.8970503212931</v>
      </c>
      <c r="W21" s="62">
        <v>6709.7220516957932</v>
      </c>
      <c r="X21" s="61">
        <v>4581.4618365415472</v>
      </c>
      <c r="Y21" s="61">
        <v>52377.549193031213</v>
      </c>
    </row>
    <row r="22" spans="1:25">
      <c r="A22" s="111" t="s">
        <v>545</v>
      </c>
      <c r="B22" s="50">
        <v>61942.63998269444</v>
      </c>
      <c r="C22" s="51">
        <v>1386.5583401507372</v>
      </c>
      <c r="D22" s="50">
        <v>1196.2767575167659</v>
      </c>
      <c r="E22" s="51">
        <v>906.90163633869804</v>
      </c>
      <c r="F22" s="52">
        <v>13478.985265482779</v>
      </c>
      <c r="G22" s="53">
        <v>66015.886929315035</v>
      </c>
      <c r="H22" s="54">
        <v>8.1070138184367213</v>
      </c>
      <c r="I22" s="58">
        <v>1.369242935594805</v>
      </c>
      <c r="J22" s="54">
        <v>1.5217020060694768</v>
      </c>
      <c r="K22" s="58">
        <v>1.156140217801169</v>
      </c>
      <c r="L22" s="54">
        <v>20.399362324546967</v>
      </c>
      <c r="M22" s="272">
        <v>5.6007169514830091</v>
      </c>
      <c r="N22" s="50">
        <v>7640.623461357176</v>
      </c>
      <c r="O22" s="51">
        <v>1012.6459696126972</v>
      </c>
      <c r="P22" s="50">
        <v>786.14390514390038</v>
      </c>
      <c r="Q22" s="51">
        <v>784.42183947506737</v>
      </c>
      <c r="R22" s="52">
        <v>660.75522612112445</v>
      </c>
      <c r="S22" s="53">
        <v>11787.042177133188</v>
      </c>
      <c r="T22" s="52">
        <v>540662.29479422944</v>
      </c>
      <c r="U22" s="53">
        <v>10363.211910180602</v>
      </c>
      <c r="V22" s="52">
        <v>8472.3356013058128</v>
      </c>
      <c r="W22" s="53">
        <v>6663.8689465123507</v>
      </c>
      <c r="X22" s="52">
        <v>4320.5318145604097</v>
      </c>
      <c r="Y22" s="52">
        <v>48606.321491708055</v>
      </c>
    </row>
    <row r="23" spans="1:25">
      <c r="A23" s="111" t="s">
        <v>546</v>
      </c>
      <c r="B23" s="50">
        <v>57273.557249468235</v>
      </c>
      <c r="C23" s="51">
        <v>1225.1291901904672</v>
      </c>
      <c r="D23" s="50">
        <v>1257.7819486078308</v>
      </c>
      <c r="E23" s="51">
        <v>895.39868328435341</v>
      </c>
      <c r="F23" s="52">
        <v>13794.301294195397</v>
      </c>
      <c r="G23" s="53">
        <v>71698.229557505663</v>
      </c>
      <c r="H23" s="54">
        <v>8.1488517419153261</v>
      </c>
      <c r="I23" s="58">
        <v>1.366801590548596</v>
      </c>
      <c r="J23" s="54">
        <v>1.530415651802699</v>
      </c>
      <c r="K23" s="58">
        <v>1.1484370749707284</v>
      </c>
      <c r="L23" s="54">
        <v>20.886633990527592</v>
      </c>
      <c r="M23" s="272">
        <v>5.9552234177803962</v>
      </c>
      <c r="N23" s="50">
        <v>7028.4205754866907</v>
      </c>
      <c r="O23" s="51">
        <v>896.34750110199582</v>
      </c>
      <c r="P23" s="50">
        <v>821.85643300646529</v>
      </c>
      <c r="Q23" s="51">
        <v>779.66716923273793</v>
      </c>
      <c r="R23" s="52">
        <v>660.43677983016903</v>
      </c>
      <c r="S23" s="53">
        <v>12039.553267378287</v>
      </c>
      <c r="T23" s="52">
        <v>499096.77054787113</v>
      </c>
      <c r="U23" s="53">
        <v>9106.4773567879329</v>
      </c>
      <c r="V23" s="52">
        <v>8916.3544232787481</v>
      </c>
      <c r="W23" s="53">
        <v>6574.3204347874189</v>
      </c>
      <c r="X23" s="52">
        <v>4410.2899878841281</v>
      </c>
      <c r="Y23" s="52">
        <v>53160.354150516294</v>
      </c>
    </row>
    <row r="24" spans="1:25">
      <c r="A24" s="111" t="s">
        <v>547</v>
      </c>
      <c r="B24" s="50">
        <v>54254.338461245366</v>
      </c>
      <c r="C24" s="51">
        <v>1231.2115416437487</v>
      </c>
      <c r="D24" s="50">
        <v>1220.2057585893378</v>
      </c>
      <c r="E24" s="51">
        <v>900.53967367269934</v>
      </c>
      <c r="F24" s="52">
        <v>16447.904077582894</v>
      </c>
      <c r="G24" s="53">
        <v>59353.688658669576</v>
      </c>
      <c r="H24" s="54">
        <v>9.4750764424038643</v>
      </c>
      <c r="I24" s="58">
        <v>1.2935623456065399</v>
      </c>
      <c r="J24" s="54">
        <v>1.5077856564644665</v>
      </c>
      <c r="K24" s="58">
        <v>1.1504424410914396</v>
      </c>
      <c r="L24" s="54">
        <v>24.876626979046645</v>
      </c>
      <c r="M24" s="272">
        <v>5.0689749182115591</v>
      </c>
      <c r="N24" s="50">
        <v>5726.005356372706</v>
      </c>
      <c r="O24" s="51">
        <v>951.79915048195426</v>
      </c>
      <c r="P24" s="50">
        <v>809.27004004703122</v>
      </c>
      <c r="Q24" s="51">
        <v>782.7768182981373</v>
      </c>
      <c r="R24" s="52">
        <v>661.17902927261059</v>
      </c>
      <c r="S24" s="53">
        <v>11709.209379874146</v>
      </c>
      <c r="T24" s="52">
        <v>484177.0398262543</v>
      </c>
      <c r="U24" s="53">
        <v>9310.6292567482633</v>
      </c>
      <c r="V24" s="52">
        <v>8676.2071003135916</v>
      </c>
      <c r="W24" s="53">
        <v>6680.9045551471381</v>
      </c>
      <c r="X24" s="52">
        <v>5453.7920347373365</v>
      </c>
      <c r="Y24" s="52">
        <v>43250.654307524535</v>
      </c>
    </row>
    <row r="25" spans="1:25">
      <c r="A25" s="111" t="s">
        <v>548</v>
      </c>
      <c r="B25" s="50">
        <v>52402.097289972902</v>
      </c>
      <c r="C25" s="51">
        <v>1265.809103620252</v>
      </c>
      <c r="D25" s="50">
        <v>1140.9218738573279</v>
      </c>
      <c r="E25" s="51">
        <v>1000.7284622278117</v>
      </c>
      <c r="F25" s="52">
        <v>15141.660003548406</v>
      </c>
      <c r="G25" s="53">
        <v>71620.818056376898</v>
      </c>
      <c r="H25" s="54">
        <v>8.8487466124661243</v>
      </c>
      <c r="I25" s="58">
        <v>1.3099508266592026</v>
      </c>
      <c r="J25" s="54">
        <v>1.4667943528043894</v>
      </c>
      <c r="K25" s="58">
        <v>1.1458822787476859</v>
      </c>
      <c r="L25" s="54">
        <v>22.705127446921757</v>
      </c>
      <c r="M25" s="272">
        <v>5.5050266114725011</v>
      </c>
      <c r="N25" s="50">
        <v>5921.9796412916567</v>
      </c>
      <c r="O25" s="51">
        <v>966.30276332469191</v>
      </c>
      <c r="P25" s="50">
        <v>777.83356042786761</v>
      </c>
      <c r="Q25" s="51">
        <v>873.32571660108908</v>
      </c>
      <c r="R25" s="52">
        <v>666.88284568960796</v>
      </c>
      <c r="S25" s="53">
        <v>13010.07662835249</v>
      </c>
      <c r="T25" s="52">
        <v>465484.75838414632</v>
      </c>
      <c r="U25" s="53">
        <v>9489.7298509532502</v>
      </c>
      <c r="V25" s="52">
        <v>8118.8784331077995</v>
      </c>
      <c r="W25" s="53">
        <v>7458.0433856113395</v>
      </c>
      <c r="X25" s="52">
        <v>5033.3527115737179</v>
      </c>
      <c r="Y25" s="52">
        <v>52934.491228070176</v>
      </c>
    </row>
    <row r="26" spans="1:25">
      <c r="A26" s="171" t="s">
        <v>549</v>
      </c>
      <c r="B26" s="59">
        <v>53612.366960945241</v>
      </c>
      <c r="C26" s="60">
        <v>1360.5146382272599</v>
      </c>
      <c r="D26" s="59">
        <v>1206.4163728161188</v>
      </c>
      <c r="E26" s="60">
        <v>1036.0025813301481</v>
      </c>
      <c r="F26" s="61">
        <v>16450.668544201482</v>
      </c>
      <c r="G26" s="62">
        <v>76798.751016614377</v>
      </c>
      <c r="H26" s="63">
        <v>9.3746062730136188</v>
      </c>
      <c r="I26" s="64">
        <v>1.3555219878917517</v>
      </c>
      <c r="J26" s="63">
        <v>1.5355514461964117</v>
      </c>
      <c r="K26" s="64">
        <v>1.1527028484215067</v>
      </c>
      <c r="L26" s="63">
        <v>24.858470177826938</v>
      </c>
      <c r="M26" s="273">
        <v>5.9307540374114094</v>
      </c>
      <c r="N26" s="59">
        <v>5718.8926552870225</v>
      </c>
      <c r="O26" s="60">
        <v>1003.6831939135662</v>
      </c>
      <c r="P26" s="59">
        <v>785.65675920818774</v>
      </c>
      <c r="Q26" s="60">
        <v>898.75945283629164</v>
      </c>
      <c r="R26" s="61">
        <v>661.77316731562257</v>
      </c>
      <c r="S26" s="62">
        <v>12949.238921756847</v>
      </c>
      <c r="T26" s="61">
        <v>475085.39850346773</v>
      </c>
      <c r="U26" s="62">
        <v>10236.391208610474</v>
      </c>
      <c r="V26" s="61">
        <v>8564.3588806858552</v>
      </c>
      <c r="W26" s="62">
        <v>7738.5366487499796</v>
      </c>
      <c r="X26" s="61">
        <v>5404.8390538585891</v>
      </c>
      <c r="Y26" s="61">
        <v>57778.654002556061</v>
      </c>
    </row>
    <row r="27" spans="1:25">
      <c r="A27" s="111" t="s">
        <v>550</v>
      </c>
      <c r="B27" s="50">
        <v>54233.065761413585</v>
      </c>
      <c r="C27" s="51">
        <v>1358.81548151121</v>
      </c>
      <c r="D27" s="50">
        <v>1215.2120640589253</v>
      </c>
      <c r="E27" s="51">
        <v>1015.9844826364879</v>
      </c>
      <c r="F27" s="52">
        <v>16421.373939221543</v>
      </c>
      <c r="G27" s="53">
        <v>56878.140251417302</v>
      </c>
      <c r="H27" s="54">
        <v>9.7200896548722628</v>
      </c>
      <c r="I27" s="58">
        <v>1.3476968172021713</v>
      </c>
      <c r="J27" s="54">
        <v>1.5231725350147871</v>
      </c>
      <c r="K27" s="58">
        <v>1.1698315089979929</v>
      </c>
      <c r="L27" s="54">
        <v>24.846418243019013</v>
      </c>
      <c r="M27" s="272">
        <v>4.935543505052995</v>
      </c>
      <c r="N27" s="50">
        <v>5579.4820507883769</v>
      </c>
      <c r="O27" s="51">
        <v>1008.2501228519045</v>
      </c>
      <c r="P27" s="50">
        <v>797.8164233686947</v>
      </c>
      <c r="Q27" s="51">
        <v>868.48787609312967</v>
      </c>
      <c r="R27" s="52">
        <v>660.91513789257669</v>
      </c>
      <c r="S27" s="53">
        <v>11524.18982695333</v>
      </c>
      <c r="T27" s="52">
        <v>482989.6812029421</v>
      </c>
      <c r="U27" s="53">
        <v>10239.04648942325</v>
      </c>
      <c r="V27" s="52">
        <v>8629.3607708833206</v>
      </c>
      <c r="W27" s="53">
        <v>7602.696694607951</v>
      </c>
      <c r="X27" s="52">
        <v>5305.2255487602524</v>
      </c>
      <c r="Y27" s="52">
        <v>41344.50640867636</v>
      </c>
    </row>
    <row r="28" spans="1:25">
      <c r="A28" s="111" t="s">
        <v>551</v>
      </c>
      <c r="B28" s="50">
        <v>52801.38698613357</v>
      </c>
      <c r="C28" s="51">
        <v>1189.0553129953198</v>
      </c>
      <c r="D28" s="50">
        <v>1170.8631392301777</v>
      </c>
      <c r="E28" s="51">
        <v>865.02542536327678</v>
      </c>
      <c r="F28" s="52">
        <v>16187.191081236168</v>
      </c>
      <c r="G28" s="53">
        <v>65936.798370672099</v>
      </c>
      <c r="H28" s="54">
        <v>9.4703072174040859</v>
      </c>
      <c r="I28" s="58">
        <v>1.3600972725058171</v>
      </c>
      <c r="J28" s="54">
        <v>1.5228678647687262</v>
      </c>
      <c r="K28" s="58">
        <v>1.1542855504982712</v>
      </c>
      <c r="L28" s="54">
        <v>24.489684946853568</v>
      </c>
      <c r="M28" s="272">
        <v>5.3040733197556005</v>
      </c>
      <c r="N28" s="50">
        <v>5575.46717060009</v>
      </c>
      <c r="O28" s="51">
        <v>874.24284794324103</v>
      </c>
      <c r="P28" s="50">
        <v>768.85405905389803</v>
      </c>
      <c r="Q28" s="51">
        <v>749.40332137907353</v>
      </c>
      <c r="R28" s="52">
        <v>660.97996427332134</v>
      </c>
      <c r="S28" s="53">
        <v>12431.351226817187</v>
      </c>
      <c r="T28" s="52">
        <v>466206.94382380322</v>
      </c>
      <c r="U28" s="53">
        <v>8931.8205747439115</v>
      </c>
      <c r="V28" s="52">
        <v>8301.7360916476864</v>
      </c>
      <c r="W28" s="53">
        <v>6358.0806726722521</v>
      </c>
      <c r="X28" s="52">
        <v>5168.234554744924</v>
      </c>
      <c r="Y28" s="52">
        <v>48521.857841140532</v>
      </c>
    </row>
    <row r="29" spans="1:25">
      <c r="A29" s="111" t="s">
        <v>552</v>
      </c>
      <c r="B29" s="50">
        <v>56612.478016712863</v>
      </c>
      <c r="C29" s="51">
        <v>1279.1068001258229</v>
      </c>
      <c r="D29" s="50">
        <v>1158.4177061668354</v>
      </c>
      <c r="E29" s="51">
        <v>991.77122634898694</v>
      </c>
      <c r="F29" s="52">
        <v>15401.681825813457</v>
      </c>
      <c r="G29" s="53">
        <v>63710.262319456247</v>
      </c>
      <c r="H29" s="54">
        <v>9.103502282305179</v>
      </c>
      <c r="I29" s="58">
        <v>1.3052624991353783</v>
      </c>
      <c r="J29" s="54">
        <v>1.4619019711717762</v>
      </c>
      <c r="K29" s="58">
        <v>1.1315727850552766</v>
      </c>
      <c r="L29" s="54">
        <v>23.208571652432813</v>
      </c>
      <c r="M29" s="272">
        <v>4.9969201359388276</v>
      </c>
      <c r="N29" s="50">
        <v>6218.7580407106252</v>
      </c>
      <c r="O29" s="51">
        <v>979.96134951637612</v>
      </c>
      <c r="P29" s="50">
        <v>792.40450386581983</v>
      </c>
      <c r="Q29" s="51">
        <v>876.45376368833365</v>
      </c>
      <c r="R29" s="52">
        <v>663.62040958255147</v>
      </c>
      <c r="S29" s="53">
        <v>12749.906059382372</v>
      </c>
      <c r="T29" s="52">
        <v>503071.10526424251</v>
      </c>
      <c r="U29" s="53">
        <v>9637.2672553779466</v>
      </c>
      <c r="V29" s="52">
        <v>8216.0067913899329</v>
      </c>
      <c r="W29" s="53">
        <v>7399.5076528320742</v>
      </c>
      <c r="X29" s="52">
        <v>5062.8313316394488</v>
      </c>
      <c r="Y29" s="52">
        <v>47272.444562446901</v>
      </c>
    </row>
    <row r="30" spans="1:25">
      <c r="A30" s="111" t="s">
        <v>553</v>
      </c>
      <c r="B30" s="50">
        <v>50673.665175541435</v>
      </c>
      <c r="C30" s="51">
        <v>1276.1014709406618</v>
      </c>
      <c r="D30" s="50">
        <v>1141.6353362050925</v>
      </c>
      <c r="E30" s="51">
        <v>872.74441907454423</v>
      </c>
      <c r="F30" s="52">
        <v>14671.850592549024</v>
      </c>
      <c r="G30" s="53">
        <v>87765.723841203275</v>
      </c>
      <c r="H30" s="54">
        <v>8.1347565866600853</v>
      </c>
      <c r="I30" s="58">
        <v>1.3935838754952261</v>
      </c>
      <c r="J30" s="54">
        <v>1.4126036976536793</v>
      </c>
      <c r="K30" s="58">
        <v>1.1780395705820712</v>
      </c>
      <c r="L30" s="54">
        <v>22.166276639677633</v>
      </c>
      <c r="M30" s="272">
        <v>7.0806276664979393</v>
      </c>
      <c r="N30" s="50">
        <v>6229.2786066444178</v>
      </c>
      <c r="O30" s="51">
        <v>915.69764359334624</v>
      </c>
      <c r="P30" s="50">
        <v>808.17807436108046</v>
      </c>
      <c r="Q30" s="51">
        <v>740.8447397427575</v>
      </c>
      <c r="R30" s="52">
        <v>661.89964291460717</v>
      </c>
      <c r="S30" s="53">
        <v>12395.189801670786</v>
      </c>
      <c r="T30" s="52">
        <v>441850.80278069148</v>
      </c>
      <c r="U30" s="53">
        <v>9520.4979529891534</v>
      </c>
      <c r="V30" s="52">
        <v>8104.2316364134231</v>
      </c>
      <c r="W30" s="53">
        <v>6440.8147780963282</v>
      </c>
      <c r="X30" s="52">
        <v>4770.3615988186566</v>
      </c>
      <c r="Y30" s="52">
        <v>65563.147805336615</v>
      </c>
    </row>
    <row r="31" spans="1:25">
      <c r="A31" s="171" t="s">
        <v>554</v>
      </c>
      <c r="B31" s="59">
        <v>57304.572500366623</v>
      </c>
      <c r="C31" s="60">
        <v>1323.5770004002297</v>
      </c>
      <c r="D31" s="59">
        <v>1143.6655945489968</v>
      </c>
      <c r="E31" s="60">
        <v>865.10118121247967</v>
      </c>
      <c r="F31" s="61">
        <v>15178.968289119672</v>
      </c>
      <c r="G31" s="62">
        <v>74204.266771140974</v>
      </c>
      <c r="H31" s="63">
        <v>8.9331925502273055</v>
      </c>
      <c r="I31" s="64">
        <v>1.3618471273748258</v>
      </c>
      <c r="J31" s="63">
        <v>1.4920351413300699</v>
      </c>
      <c r="K31" s="64">
        <v>1.154810919185556</v>
      </c>
      <c r="L31" s="63">
        <v>22.962405716816615</v>
      </c>
      <c r="M31" s="273">
        <v>5.8802362726779576</v>
      </c>
      <c r="N31" s="59">
        <v>6414.792044184529</v>
      </c>
      <c r="O31" s="60">
        <v>971.89836788188722</v>
      </c>
      <c r="P31" s="59">
        <v>766.5138460006242</v>
      </c>
      <c r="Q31" s="60">
        <v>749.12798869498272</v>
      </c>
      <c r="R31" s="61">
        <v>661.03562824879839</v>
      </c>
      <c r="S31" s="62">
        <v>12619.2661876403</v>
      </c>
      <c r="T31" s="61">
        <v>502859.55371755391</v>
      </c>
      <c r="U31" s="62">
        <v>9976.571552450403</v>
      </c>
      <c r="V31" s="61">
        <v>8102.3243469511117</v>
      </c>
      <c r="W31" s="62">
        <v>6327.7423156717059</v>
      </c>
      <c r="X31" s="61">
        <v>4865.4189181149313</v>
      </c>
      <c r="Y31" s="61">
        <v>55934.626845880295</v>
      </c>
    </row>
    <row r="32" spans="1:25">
      <c r="A32" s="111" t="s">
        <v>555</v>
      </c>
      <c r="B32" s="50">
        <v>53856.000388030821</v>
      </c>
      <c r="C32" s="51">
        <v>1346.4181743829497</v>
      </c>
      <c r="D32" s="50">
        <v>1213.3131426939788</v>
      </c>
      <c r="E32" s="51">
        <v>883.47111175107693</v>
      </c>
      <c r="F32" s="52">
        <v>13231.556651627079</v>
      </c>
      <c r="G32" s="53">
        <v>80721.350661035889</v>
      </c>
      <c r="H32" s="54">
        <v>7.9354426828660793</v>
      </c>
      <c r="I32" s="58">
        <v>1.3996043636025233</v>
      </c>
      <c r="J32" s="54">
        <v>1.4260177348150791</v>
      </c>
      <c r="K32" s="58">
        <v>1.1926841471246665</v>
      </c>
      <c r="L32" s="54">
        <v>20.061041438737035</v>
      </c>
      <c r="M32" s="272">
        <v>6.5769660556982599</v>
      </c>
      <c r="N32" s="50">
        <v>6786.7669820506353</v>
      </c>
      <c r="O32" s="51">
        <v>961.99912589392443</v>
      </c>
      <c r="P32" s="50">
        <v>850.8401495100037</v>
      </c>
      <c r="Q32" s="51">
        <v>740.74189204321772</v>
      </c>
      <c r="R32" s="52">
        <v>659.56479338492829</v>
      </c>
      <c r="S32" s="53">
        <v>12273.341534292882</v>
      </c>
      <c r="T32" s="52">
        <v>465462.21074006392</v>
      </c>
      <c r="U32" s="53">
        <v>10027.323576533301</v>
      </c>
      <c r="V32" s="52">
        <v>8612.8650323973088</v>
      </c>
      <c r="W32" s="53">
        <v>6496.7651890238212</v>
      </c>
      <c r="X32" s="52">
        <v>4262.7212341504137</v>
      </c>
      <c r="Y32" s="52">
        <v>59834.954416822671</v>
      </c>
    </row>
    <row r="33" spans="1:25">
      <c r="A33" s="111" t="s">
        <v>556</v>
      </c>
      <c r="B33" s="50">
        <v>53098.629447076652</v>
      </c>
      <c r="C33" s="51">
        <v>1211.2616229219466</v>
      </c>
      <c r="D33" s="50">
        <v>1120.4077286628603</v>
      </c>
      <c r="E33" s="51">
        <v>883.9455748212996</v>
      </c>
      <c r="F33" s="52">
        <v>15928.357983216136</v>
      </c>
      <c r="G33" s="53">
        <v>67042.290728373977</v>
      </c>
      <c r="H33" s="54">
        <v>9.0762373047224649</v>
      </c>
      <c r="I33" s="58">
        <v>1.3789447218263666</v>
      </c>
      <c r="J33" s="54">
        <v>1.4119024717087387</v>
      </c>
      <c r="K33" s="58">
        <v>1.1663065996853081</v>
      </c>
      <c r="L33" s="54">
        <v>24.110156005603688</v>
      </c>
      <c r="M33" s="272">
        <v>5.8143345239944093</v>
      </c>
      <c r="N33" s="50">
        <v>5850.2910032386289</v>
      </c>
      <c r="O33" s="51">
        <v>878.39751931293574</v>
      </c>
      <c r="P33" s="50">
        <v>793.54470376902145</v>
      </c>
      <c r="Q33" s="51">
        <v>757.90154583692242</v>
      </c>
      <c r="R33" s="52">
        <v>660.64931224476788</v>
      </c>
      <c r="S33" s="53">
        <v>11530.518316706064</v>
      </c>
      <c r="T33" s="52">
        <v>469730.57877337659</v>
      </c>
      <c r="U33" s="53">
        <v>9001.186977409252</v>
      </c>
      <c r="V33" s="52">
        <v>7933.1844049689034</v>
      </c>
      <c r="W33" s="53">
        <v>6545.0248059643345</v>
      </c>
      <c r="X33" s="52">
        <v>5156.9179440447206</v>
      </c>
      <c r="Y33" s="52">
        <v>49787.216027333438</v>
      </c>
    </row>
    <row r="34" spans="1:25">
      <c r="A34" s="111" t="s">
        <v>557</v>
      </c>
      <c r="B34" s="50">
        <v>52808.443110661836</v>
      </c>
      <c r="C34" s="51">
        <v>1236.1542173556027</v>
      </c>
      <c r="D34" s="50">
        <v>1135.0985630602504</v>
      </c>
      <c r="E34" s="51">
        <v>935.83363255052654</v>
      </c>
      <c r="F34" s="52">
        <v>13911.375738749502</v>
      </c>
      <c r="G34" s="53">
        <v>68468.862416728356</v>
      </c>
      <c r="H34" s="54">
        <v>8.2808665375003514</v>
      </c>
      <c r="I34" s="58">
        <v>1.3262190827257763</v>
      </c>
      <c r="J34" s="54">
        <v>1.4666383123961519</v>
      </c>
      <c r="K34" s="58">
        <v>1.1485193288350359</v>
      </c>
      <c r="L34" s="54">
        <v>21.085941855834328</v>
      </c>
      <c r="M34" s="272">
        <v>5.6403589933382676</v>
      </c>
      <c r="N34" s="50">
        <v>6377.1638960144992</v>
      </c>
      <c r="O34" s="51">
        <v>932.08899906261092</v>
      </c>
      <c r="P34" s="50">
        <v>773.94580072421445</v>
      </c>
      <c r="Q34" s="51">
        <v>814.81748635415624</v>
      </c>
      <c r="R34" s="52">
        <v>659.7464715525773</v>
      </c>
      <c r="S34" s="53">
        <v>12139.096553534227</v>
      </c>
      <c r="T34" s="52">
        <v>464954.43895487604</v>
      </c>
      <c r="U34" s="53">
        <v>9256.557613712519</v>
      </c>
      <c r="V34" s="52">
        <v>8045.2101646752535</v>
      </c>
      <c r="W34" s="53">
        <v>7005.7331359239615</v>
      </c>
      <c r="X34" s="52">
        <v>4534.4048108323377</v>
      </c>
      <c r="Y34" s="52">
        <v>49723.207809030348</v>
      </c>
    </row>
    <row r="35" spans="1:25">
      <c r="A35" s="111" t="s">
        <v>558</v>
      </c>
      <c r="B35" s="50">
        <v>61656.202775648526</v>
      </c>
      <c r="C35" s="51">
        <v>1365.7520313745274</v>
      </c>
      <c r="D35" s="50">
        <v>1263.6527754741758</v>
      </c>
      <c r="E35" s="51">
        <v>1079.4458745994832</v>
      </c>
      <c r="F35" s="52">
        <v>14705.995009980041</v>
      </c>
      <c r="G35" s="53">
        <v>71179.774570736336</v>
      </c>
      <c r="H35" s="54">
        <v>8.6439504579013189</v>
      </c>
      <c r="I35" s="58">
        <v>1.3815299336664573</v>
      </c>
      <c r="J35" s="54">
        <v>1.4990707831069421</v>
      </c>
      <c r="K35" s="58">
        <v>1.1658255488314344</v>
      </c>
      <c r="L35" s="54">
        <v>22.304073670840136</v>
      </c>
      <c r="M35" s="272">
        <v>6.1002317497103125</v>
      </c>
      <c r="N35" s="50">
        <v>7132.8732245670635</v>
      </c>
      <c r="O35" s="51">
        <v>988.57939889144734</v>
      </c>
      <c r="P35" s="50">
        <v>842.95737713942765</v>
      </c>
      <c r="Q35" s="51">
        <v>925.90686117787186</v>
      </c>
      <c r="R35" s="52">
        <v>659.34121394184319</v>
      </c>
      <c r="S35" s="53">
        <v>11668.372201452266</v>
      </c>
      <c r="T35" s="52">
        <v>548415.59426312183</v>
      </c>
      <c r="U35" s="53">
        <v>10187.69983162913</v>
      </c>
      <c r="V35" s="52">
        <v>8949.8345747164003</v>
      </c>
      <c r="W35" s="53">
        <v>8062.7099291749855</v>
      </c>
      <c r="X35" s="52">
        <v>4866.4602068590093</v>
      </c>
      <c r="Y35" s="52">
        <v>52082.775940166437</v>
      </c>
    </row>
    <row r="36" spans="1:25">
      <c r="A36" s="171" t="s">
        <v>559</v>
      </c>
      <c r="B36" s="59">
        <v>58371.877099122881</v>
      </c>
      <c r="C36" s="60">
        <v>1384.7019130205881</v>
      </c>
      <c r="D36" s="59">
        <v>1363.445344705716</v>
      </c>
      <c r="E36" s="60">
        <v>966.62702092988104</v>
      </c>
      <c r="F36" s="61">
        <v>14026.516522943288</v>
      </c>
      <c r="G36" s="62">
        <v>71919.897305937848</v>
      </c>
      <c r="H36" s="63">
        <v>8.2166120241846201</v>
      </c>
      <c r="I36" s="64">
        <v>1.3963300940522292</v>
      </c>
      <c r="J36" s="63">
        <v>1.5434270769520757</v>
      </c>
      <c r="K36" s="64">
        <v>1.1740924424819643</v>
      </c>
      <c r="L36" s="63">
        <v>21.113876367228166</v>
      </c>
      <c r="M36" s="273">
        <v>6.2106124995126519</v>
      </c>
      <c r="N36" s="59">
        <v>7104.1296494604103</v>
      </c>
      <c r="O36" s="60">
        <v>991.67232656434737</v>
      </c>
      <c r="P36" s="59">
        <v>883.38825012595771</v>
      </c>
      <c r="Q36" s="60">
        <v>823.29720042017027</v>
      </c>
      <c r="R36" s="61">
        <v>664.32692315630391</v>
      </c>
      <c r="S36" s="62">
        <v>11580.161749196464</v>
      </c>
      <c r="T36" s="61">
        <v>516535.63791407645</v>
      </c>
      <c r="U36" s="62">
        <v>10356.964036464778</v>
      </c>
      <c r="V36" s="61">
        <v>9676.535464209981</v>
      </c>
      <c r="W36" s="62">
        <v>7202.6032211903339</v>
      </c>
      <c r="X36" s="61">
        <v>4618.1711655877325</v>
      </c>
      <c r="Y36" s="61">
        <v>53042.585831806311</v>
      </c>
    </row>
    <row r="37" spans="1:25">
      <c r="A37" s="111" t="s">
        <v>560</v>
      </c>
      <c r="B37" s="50">
        <v>57523.632709763202</v>
      </c>
      <c r="C37" s="51">
        <v>1286.1728456645178</v>
      </c>
      <c r="D37" s="50">
        <v>1267.4834034738064</v>
      </c>
      <c r="E37" s="51">
        <v>925.97402250017819</v>
      </c>
      <c r="F37" s="52">
        <v>14897.267783835301</v>
      </c>
      <c r="G37" s="53">
        <v>73302.955618388834</v>
      </c>
      <c r="H37" s="54">
        <v>8.6899339794483179</v>
      </c>
      <c r="I37" s="58">
        <v>1.3865142074098975</v>
      </c>
      <c r="J37" s="54">
        <v>1.4858404091481845</v>
      </c>
      <c r="K37" s="58">
        <v>1.1765822784344646</v>
      </c>
      <c r="L37" s="54">
        <v>22.505230989844055</v>
      </c>
      <c r="M37" s="272">
        <v>6.2570498093963796</v>
      </c>
      <c r="N37" s="50">
        <v>6619.5707407911868</v>
      </c>
      <c r="O37" s="51">
        <v>927.63048426829755</v>
      </c>
      <c r="P37" s="50">
        <v>853.04141391634403</v>
      </c>
      <c r="Q37" s="51">
        <v>787.00320366227129</v>
      </c>
      <c r="R37" s="52">
        <v>661.94689539325316</v>
      </c>
      <c r="S37" s="53">
        <v>11715.258444691908</v>
      </c>
      <c r="T37" s="52">
        <v>508207.92589020147</v>
      </c>
      <c r="U37" s="53">
        <v>9577.4292692447161</v>
      </c>
      <c r="V37" s="52">
        <v>8992.5348513872996</v>
      </c>
      <c r="W37" s="53">
        <v>6904.1617515357666</v>
      </c>
      <c r="X37" s="52">
        <v>4857.812803574473</v>
      </c>
      <c r="Y37" s="52">
        <v>53614.062684607808</v>
      </c>
    </row>
    <row r="38" spans="1:25">
      <c r="A38" s="111" t="s">
        <v>561</v>
      </c>
      <c r="B38" s="50">
        <v>56907.784885083514</v>
      </c>
      <c r="C38" s="51">
        <v>1465.0211954138854</v>
      </c>
      <c r="D38" s="50">
        <v>1156.8927447800263</v>
      </c>
      <c r="E38" s="51">
        <v>801.67203404909185</v>
      </c>
      <c r="F38" s="52">
        <v>15675.046420513179</v>
      </c>
      <c r="G38" s="53">
        <v>66251.138585185719</v>
      </c>
      <c r="H38" s="54">
        <v>8.9821883349218012</v>
      </c>
      <c r="I38" s="58">
        <v>1.3497672522240116</v>
      </c>
      <c r="J38" s="54">
        <v>1.4858361369620317</v>
      </c>
      <c r="K38" s="58">
        <v>1.1641043241066171</v>
      </c>
      <c r="L38" s="54">
        <v>23.712888951078305</v>
      </c>
      <c r="M38" s="272">
        <v>5.8973282166389112</v>
      </c>
      <c r="N38" s="50">
        <v>6335.6258812601436</v>
      </c>
      <c r="O38" s="51">
        <v>1085.3880126369713</v>
      </c>
      <c r="P38" s="50">
        <v>778.61395075868234</v>
      </c>
      <c r="Q38" s="51">
        <v>688.65995722877233</v>
      </c>
      <c r="R38" s="52">
        <v>661.03486811970163</v>
      </c>
      <c r="S38" s="53">
        <v>11234.093839013849</v>
      </c>
      <c r="T38" s="52">
        <v>502178.14235270221</v>
      </c>
      <c r="U38" s="53">
        <v>11118.60312242615</v>
      </c>
      <c r="V38" s="52">
        <v>8210.6569096034309</v>
      </c>
      <c r="W38" s="53">
        <v>5831.3937469709363</v>
      </c>
      <c r="X38" s="52">
        <v>5063.8982211883231</v>
      </c>
      <c r="Y38" s="52">
        <v>48750.449931214251</v>
      </c>
    </row>
    <row r="39" spans="1:25">
      <c r="A39" s="111" t="s">
        <v>562</v>
      </c>
      <c r="B39" s="50">
        <v>52447.581165031064</v>
      </c>
      <c r="C39" s="51">
        <v>1278.80271303371</v>
      </c>
      <c r="D39" s="50">
        <v>1237.241853661975</v>
      </c>
      <c r="E39" s="51">
        <v>973.8643616196224</v>
      </c>
      <c r="F39" s="52">
        <v>15125.60582388207</v>
      </c>
      <c r="G39" s="53">
        <v>86974.179291174427</v>
      </c>
      <c r="H39" s="54">
        <v>8.7363374448545965</v>
      </c>
      <c r="I39" s="58">
        <v>1.3662433815905741</v>
      </c>
      <c r="J39" s="54">
        <v>1.5444806033976362</v>
      </c>
      <c r="K39" s="58">
        <v>1.1670107807080132</v>
      </c>
      <c r="L39" s="54">
        <v>22.848329916171394</v>
      </c>
      <c r="M39" s="272">
        <v>7.2287699791521893</v>
      </c>
      <c r="N39" s="50">
        <v>6003.3831678423658</v>
      </c>
      <c r="O39" s="51">
        <v>935.9992006291983</v>
      </c>
      <c r="P39" s="50">
        <v>801.07309275378418</v>
      </c>
      <c r="Q39" s="51">
        <v>834.49474308094148</v>
      </c>
      <c r="R39" s="52">
        <v>662.00049979042876</v>
      </c>
      <c r="S39" s="53">
        <v>12031.670608140586</v>
      </c>
      <c r="T39" s="52">
        <v>463169.68852975604</v>
      </c>
      <c r="U39" s="53">
        <v>9567.6777225721617</v>
      </c>
      <c r="V39" s="52">
        <v>8775.7961653234343</v>
      </c>
      <c r="W39" s="53">
        <v>7274.7229353444764</v>
      </c>
      <c r="X39" s="52">
        <v>4854.4423451247048</v>
      </c>
      <c r="Y39" s="52">
        <v>64462.639749826267</v>
      </c>
    </row>
    <row r="40" spans="1:25">
      <c r="A40" s="111" t="s">
        <v>563</v>
      </c>
      <c r="B40" s="50">
        <v>53746.00645822072</v>
      </c>
      <c r="C40" s="51">
        <v>1249.1809315724813</v>
      </c>
      <c r="D40" s="50">
        <v>1214.71850403351</v>
      </c>
      <c r="E40" s="51">
        <v>971.4984411996229</v>
      </c>
      <c r="F40" s="52">
        <v>15598.446931051505</v>
      </c>
      <c r="G40" s="53">
        <v>79013.615664845172</v>
      </c>
      <c r="H40" s="54">
        <v>9.1117243733818878</v>
      </c>
      <c r="I40" s="58">
        <v>1.3250836199570597</v>
      </c>
      <c r="J40" s="54">
        <v>1.5228383999593289</v>
      </c>
      <c r="K40" s="58">
        <v>1.1730198412574946</v>
      </c>
      <c r="L40" s="54">
        <v>23.564587790027975</v>
      </c>
      <c r="M40" s="272">
        <v>6.6284153005464477</v>
      </c>
      <c r="N40" s="50">
        <v>5898.5549008955004</v>
      </c>
      <c r="O40" s="51">
        <v>942.71856715952902</v>
      </c>
      <c r="P40" s="50">
        <v>797.66737170927126</v>
      </c>
      <c r="Q40" s="51">
        <v>828.20290589301737</v>
      </c>
      <c r="R40" s="52">
        <v>661.94440021787409</v>
      </c>
      <c r="S40" s="53">
        <v>11920.438307227259</v>
      </c>
      <c r="T40" s="52">
        <v>480338.43051011406</v>
      </c>
      <c r="U40" s="53">
        <v>9409.0628485940251</v>
      </c>
      <c r="V40" s="52">
        <v>8631.2544170701985</v>
      </c>
      <c r="W40" s="53">
        <v>7273.8706919082397</v>
      </c>
      <c r="X40" s="52">
        <v>5148.6369590258355</v>
      </c>
      <c r="Y40" s="52">
        <v>58334.449544626594</v>
      </c>
    </row>
    <row r="41" spans="1:25">
      <c r="A41" s="171" t="s">
        <v>564</v>
      </c>
      <c r="B41" s="59">
        <v>53859.37296304186</v>
      </c>
      <c r="C41" s="60">
        <v>1193.8024174017044</v>
      </c>
      <c r="D41" s="59">
        <v>1216.1272691166321</v>
      </c>
      <c r="E41" s="60">
        <v>928.12187336875593</v>
      </c>
      <c r="F41" s="61">
        <v>16163.030699079318</v>
      </c>
      <c r="G41" s="62">
        <v>70372.503854455746</v>
      </c>
      <c r="H41" s="63">
        <v>9.5001863883267657</v>
      </c>
      <c r="I41" s="64">
        <v>1.3290394677829271</v>
      </c>
      <c r="J41" s="63">
        <v>1.4521946071295304</v>
      </c>
      <c r="K41" s="64">
        <v>1.1737506387608314</v>
      </c>
      <c r="L41" s="63">
        <v>24.285004792193082</v>
      </c>
      <c r="M41" s="273">
        <v>5.9602220166512492</v>
      </c>
      <c r="N41" s="59">
        <v>5669.2964497223848</v>
      </c>
      <c r="O41" s="60">
        <v>898.24451894809249</v>
      </c>
      <c r="P41" s="59">
        <v>837.44097598632516</v>
      </c>
      <c r="Q41" s="60">
        <v>790.73173016425858</v>
      </c>
      <c r="R41" s="61">
        <v>665.55600204267864</v>
      </c>
      <c r="S41" s="62">
        <v>11807.027264731751</v>
      </c>
      <c r="T41" s="61">
        <v>475331.07724464801</v>
      </c>
      <c r="U41" s="62">
        <v>8949.5840002242494</v>
      </c>
      <c r="V41" s="61">
        <v>8694.8875463031909</v>
      </c>
      <c r="W41" s="62">
        <v>6913.5139994395386</v>
      </c>
      <c r="X41" s="61">
        <v>5326.3847114518894</v>
      </c>
      <c r="Y41" s="61">
        <v>52102.063213074311</v>
      </c>
    </row>
    <row r="42" spans="1:25">
      <c r="A42" s="111" t="s">
        <v>565</v>
      </c>
      <c r="B42" s="50">
        <v>56802.671122232139</v>
      </c>
      <c r="C42" s="51">
        <v>1415.8974684565187</v>
      </c>
      <c r="D42" s="50">
        <v>1290.9435672116365</v>
      </c>
      <c r="E42" s="51">
        <v>862.89899773812954</v>
      </c>
      <c r="F42" s="52">
        <v>15178.277996653322</v>
      </c>
      <c r="G42" s="53">
        <v>62874.395245377447</v>
      </c>
      <c r="H42" s="54">
        <v>8.7024829121551388</v>
      </c>
      <c r="I42" s="58">
        <v>1.3749829559801641</v>
      </c>
      <c r="J42" s="54">
        <v>1.4484301394440087</v>
      </c>
      <c r="K42" s="58">
        <v>1.1917575652104591</v>
      </c>
      <c r="L42" s="54">
        <v>22.915157484484549</v>
      </c>
      <c r="M42" s="272">
        <v>5.3186431252606701</v>
      </c>
      <c r="N42" s="50">
        <v>6527.1798514988595</v>
      </c>
      <c r="O42" s="51">
        <v>1029.7563779233819</v>
      </c>
      <c r="P42" s="50">
        <v>891.27085391027231</v>
      </c>
      <c r="Q42" s="51">
        <v>724.05581716256654</v>
      </c>
      <c r="R42" s="52">
        <v>662.36847845930231</v>
      </c>
      <c r="S42" s="53">
        <v>11821.510442533392</v>
      </c>
      <c r="T42" s="52">
        <v>506110.08780806419</v>
      </c>
      <c r="U42" s="53">
        <v>10709.867839647222</v>
      </c>
      <c r="V42" s="52">
        <v>9192.2996951863879</v>
      </c>
      <c r="W42" s="53">
        <v>6380.3431098992924</v>
      </c>
      <c r="X42" s="52">
        <v>5005.4990044692977</v>
      </c>
      <c r="Y42" s="52">
        <v>46015.698665369106</v>
      </c>
    </row>
    <row r="43" spans="1:25">
      <c r="A43" s="111" t="s">
        <v>566</v>
      </c>
      <c r="B43" s="50">
        <v>54058.857820942481</v>
      </c>
      <c r="C43" s="51">
        <v>1287.3094802068031</v>
      </c>
      <c r="D43" s="50">
        <v>1260.7158906885668</v>
      </c>
      <c r="E43" s="51">
        <v>919.63980424059491</v>
      </c>
      <c r="F43" s="52">
        <v>15906.556490298275</v>
      </c>
      <c r="G43" s="53">
        <v>61675.158009900282</v>
      </c>
      <c r="H43" s="54">
        <v>9.1002530606661658</v>
      </c>
      <c r="I43" s="58">
        <v>1.390503823577961</v>
      </c>
      <c r="J43" s="54">
        <v>1.5142423608663906</v>
      </c>
      <c r="K43" s="58">
        <v>1.1774164195648749</v>
      </c>
      <c r="L43" s="54">
        <v>23.922545834763383</v>
      </c>
      <c r="M43" s="272">
        <v>5.3076619556639644</v>
      </c>
      <c r="N43" s="50">
        <v>5940.3686315713521</v>
      </c>
      <c r="O43" s="51">
        <v>925.78636489785083</v>
      </c>
      <c r="P43" s="50">
        <v>832.57206591898159</v>
      </c>
      <c r="Q43" s="51">
        <v>781.06589050325658</v>
      </c>
      <c r="R43" s="52">
        <v>664.91905168317999</v>
      </c>
      <c r="S43" s="53">
        <v>11620.023755296788</v>
      </c>
      <c r="T43" s="52">
        <v>477704.90452089458</v>
      </c>
      <c r="U43" s="53">
        <v>9613.2114613884332</v>
      </c>
      <c r="V43" s="52">
        <v>8949.9185989113194</v>
      </c>
      <c r="W43" s="53">
        <v>6863.3806126099344</v>
      </c>
      <c r="X43" s="52">
        <v>5264.9230406985562</v>
      </c>
      <c r="Y43" s="52">
        <v>44856.291161489346</v>
      </c>
    </row>
    <row r="44" spans="1:25">
      <c r="A44" s="111" t="s">
        <v>567</v>
      </c>
      <c r="B44" s="50">
        <v>53320.670195231462</v>
      </c>
      <c r="C44" s="51">
        <v>1212.7178359400614</v>
      </c>
      <c r="D44" s="50">
        <v>1198.4561592131015</v>
      </c>
      <c r="E44" s="51">
        <v>896.77430972070363</v>
      </c>
      <c r="F44" s="52">
        <v>17015.678088280456</v>
      </c>
      <c r="G44" s="53">
        <v>78207.594454072794</v>
      </c>
      <c r="H44" s="54">
        <v>9.6398022109181838</v>
      </c>
      <c r="I44" s="58">
        <v>1.3655194075639534</v>
      </c>
      <c r="J44" s="54">
        <v>1.5228875834178319</v>
      </c>
      <c r="K44" s="58">
        <v>1.1829191480628303</v>
      </c>
      <c r="L44" s="54">
        <v>25.761309822049103</v>
      </c>
      <c r="M44" s="272">
        <v>6.3357019064124787</v>
      </c>
      <c r="N44" s="50">
        <v>5531.3033430125433</v>
      </c>
      <c r="O44" s="51">
        <v>888.10003667653052</v>
      </c>
      <c r="P44" s="50">
        <v>786.9629854906259</v>
      </c>
      <c r="Q44" s="51">
        <v>758.10279273040544</v>
      </c>
      <c r="R44" s="52">
        <v>660.51292445218519</v>
      </c>
      <c r="S44" s="53">
        <v>12343.951090078508</v>
      </c>
      <c r="T44" s="52">
        <v>468252.07101651083</v>
      </c>
      <c r="U44" s="53">
        <v>9069.2050338430436</v>
      </c>
      <c r="V44" s="52">
        <v>8509.1263647511023</v>
      </c>
      <c r="W44" s="53">
        <v>6663.7598038001488</v>
      </c>
      <c r="X44" s="52">
        <v>5567.2501656672757</v>
      </c>
      <c r="Y44" s="52">
        <v>57917.716984402083</v>
      </c>
    </row>
    <row r="45" spans="1:25">
      <c r="A45" s="111" t="s">
        <v>568</v>
      </c>
      <c r="B45" s="50">
        <v>53402.076061919506</v>
      </c>
      <c r="C45" s="51">
        <v>1329.2035410000681</v>
      </c>
      <c r="D45" s="50">
        <v>1284.4717773434932</v>
      </c>
      <c r="E45" s="51">
        <v>1007.6961610182826</v>
      </c>
      <c r="F45" s="52">
        <v>16779.117423376028</v>
      </c>
      <c r="G45" s="53">
        <v>90452.199383350468</v>
      </c>
      <c r="H45" s="54">
        <v>9.4245944272445819</v>
      </c>
      <c r="I45" s="58">
        <v>1.3767990360686206</v>
      </c>
      <c r="J45" s="54">
        <v>1.5654302705745271</v>
      </c>
      <c r="K45" s="58">
        <v>1.1912313064322277</v>
      </c>
      <c r="L45" s="54">
        <v>25.332828225068617</v>
      </c>
      <c r="M45" s="272">
        <v>7.2857142857142856</v>
      </c>
      <c r="N45" s="50">
        <v>5666.246592802443</v>
      </c>
      <c r="O45" s="51">
        <v>965.43032510797002</v>
      </c>
      <c r="P45" s="50">
        <v>820.5231504001008</v>
      </c>
      <c r="Q45" s="51">
        <v>845.92820519161955</v>
      </c>
      <c r="R45" s="52">
        <v>662.34678869262257</v>
      </c>
      <c r="S45" s="53">
        <v>12415.007758499083</v>
      </c>
      <c r="T45" s="52">
        <v>473843.31967801857</v>
      </c>
      <c r="U45" s="53">
        <v>9982.4289776343812</v>
      </c>
      <c r="V45" s="52">
        <v>9120.4620795863138</v>
      </c>
      <c r="W45" s="53">
        <v>7564.8455133763418</v>
      </c>
      <c r="X45" s="52">
        <v>5594.1605386550782</v>
      </c>
      <c r="Y45" s="52">
        <v>66689.520554984585</v>
      </c>
    </row>
    <row r="46" spans="1:25">
      <c r="A46" s="171" t="s">
        <v>569</v>
      </c>
      <c r="B46" s="59">
        <v>54311.228602525851</v>
      </c>
      <c r="C46" s="60">
        <v>1298.2784584619883</v>
      </c>
      <c r="D46" s="59">
        <v>1262.7749745758276</v>
      </c>
      <c r="E46" s="60">
        <v>982.60037898845633</v>
      </c>
      <c r="F46" s="61">
        <v>16719.960059517482</v>
      </c>
      <c r="G46" s="62">
        <v>77638.643933386207</v>
      </c>
      <c r="H46" s="63">
        <v>9.6486704573176461</v>
      </c>
      <c r="I46" s="64">
        <v>1.3962167328846677</v>
      </c>
      <c r="J46" s="63">
        <v>1.4908014970350929</v>
      </c>
      <c r="K46" s="64">
        <v>1.1741594424356123</v>
      </c>
      <c r="L46" s="63">
        <v>25.329259219895846</v>
      </c>
      <c r="M46" s="273">
        <v>6.6626486915146712</v>
      </c>
      <c r="N46" s="59">
        <v>5628.8821182959655</v>
      </c>
      <c r="O46" s="60">
        <v>929.8545332426055</v>
      </c>
      <c r="P46" s="59">
        <v>847.04434298411661</v>
      </c>
      <c r="Q46" s="60">
        <v>836.85430059669216</v>
      </c>
      <c r="R46" s="61">
        <v>660.10458159724408</v>
      </c>
      <c r="S46" s="62">
        <v>11652.819701009332</v>
      </c>
      <c r="T46" s="61">
        <v>482959.81318846293</v>
      </c>
      <c r="U46" s="62">
        <v>9719.9001871794499</v>
      </c>
      <c r="V46" s="61">
        <v>8973.360616648346</v>
      </c>
      <c r="W46" s="62">
        <v>7355.6866453007615</v>
      </c>
      <c r="X46" s="61">
        <v>5504.0954192794134</v>
      </c>
      <c r="Y46" s="61">
        <v>57086.140364789848</v>
      </c>
    </row>
    <row r="47" spans="1:25">
      <c r="A47" s="111" t="s">
        <v>570</v>
      </c>
      <c r="B47" s="50">
        <v>52951.599577512774</v>
      </c>
      <c r="C47" s="51">
        <v>1325.1838328553779</v>
      </c>
      <c r="D47" s="50">
        <v>1135.2547745064498</v>
      </c>
      <c r="E47" s="51">
        <v>973.8389573000369</v>
      </c>
      <c r="F47" s="52">
        <v>16395.110063983357</v>
      </c>
      <c r="G47" s="53">
        <v>67348.619094008769</v>
      </c>
      <c r="H47" s="54">
        <v>9.1316252129471884</v>
      </c>
      <c r="I47" s="58">
        <v>1.3809357658826673</v>
      </c>
      <c r="J47" s="54">
        <v>1.5221550664588639</v>
      </c>
      <c r="K47" s="58">
        <v>1.1875829731031735</v>
      </c>
      <c r="L47" s="54">
        <v>24.600639833580232</v>
      </c>
      <c r="M47" s="272">
        <v>6.0241110569897707</v>
      </c>
      <c r="N47" s="50">
        <v>5798.7048682676823</v>
      </c>
      <c r="O47" s="51">
        <v>959.62742481968098</v>
      </c>
      <c r="P47" s="50">
        <v>745.82071138619438</v>
      </c>
      <c r="Q47" s="51">
        <v>820.01761506851176</v>
      </c>
      <c r="R47" s="52">
        <v>666.4505547373526</v>
      </c>
      <c r="S47" s="53">
        <v>11179.843541540327</v>
      </c>
      <c r="T47" s="52">
        <v>466673.32053151616</v>
      </c>
      <c r="U47" s="53">
        <v>9897.6586909175639</v>
      </c>
      <c r="V47" s="52">
        <v>8058.9020464992172</v>
      </c>
      <c r="W47" s="53">
        <v>7295.4429620335168</v>
      </c>
      <c r="X47" s="52">
        <v>5450.9860686481543</v>
      </c>
      <c r="Y47" s="52">
        <v>48992.257346971914</v>
      </c>
    </row>
    <row r="48" spans="1:25">
      <c r="A48" s="111" t="s">
        <v>571</v>
      </c>
      <c r="B48" s="50">
        <v>52882.196511017835</v>
      </c>
      <c r="C48" s="51">
        <v>1271.598025009903</v>
      </c>
      <c r="D48" s="50">
        <v>1196.8665268361985</v>
      </c>
      <c r="E48" s="51">
        <v>1056.6516829566413</v>
      </c>
      <c r="F48" s="52">
        <v>17452.595451843044</v>
      </c>
      <c r="G48" s="53">
        <v>70868.443561579814</v>
      </c>
      <c r="H48" s="54">
        <v>9.6084732423924457</v>
      </c>
      <c r="I48" s="58">
        <v>1.3442522030317527</v>
      </c>
      <c r="J48" s="54">
        <v>1.5384687724082804</v>
      </c>
      <c r="K48" s="58">
        <v>1.1565239486723415</v>
      </c>
      <c r="L48" s="54">
        <v>26.337841854934602</v>
      </c>
      <c r="M48" s="272">
        <v>6.2416452442159382</v>
      </c>
      <c r="N48" s="50">
        <v>5503.7044051600569</v>
      </c>
      <c r="O48" s="51">
        <v>945.95197399863707</v>
      </c>
      <c r="P48" s="50">
        <v>777.95958442669837</v>
      </c>
      <c r="Q48" s="51">
        <v>913.64444650683561</v>
      </c>
      <c r="R48" s="52">
        <v>662.64333835587831</v>
      </c>
      <c r="S48" s="53">
        <v>11354.128725475513</v>
      </c>
      <c r="T48" s="52">
        <v>467970.40291185729</v>
      </c>
      <c r="U48" s="53">
        <v>9535.4290875952702</v>
      </c>
      <c r="V48" s="52">
        <v>8499.0652361192515</v>
      </c>
      <c r="W48" s="53">
        <v>7939.8870267254888</v>
      </c>
      <c r="X48" s="52">
        <v>5712.6346908442329</v>
      </c>
      <c r="Y48" s="52">
        <v>51917.673521850898</v>
      </c>
    </row>
    <row r="49" spans="1:25">
      <c r="A49" s="111" t="s">
        <v>572</v>
      </c>
      <c r="B49" s="50">
        <v>57055.179453757795</v>
      </c>
      <c r="C49" s="51">
        <v>1292.4942604162716</v>
      </c>
      <c r="D49" s="50">
        <v>1304.1786060213469</v>
      </c>
      <c r="E49" s="51">
        <v>861.62294516550253</v>
      </c>
      <c r="F49" s="52">
        <v>16274.53492396509</v>
      </c>
      <c r="G49" s="53">
        <v>80744.231574621313</v>
      </c>
      <c r="H49" s="54">
        <v>9.3014353763502235</v>
      </c>
      <c r="I49" s="58">
        <v>1.4188023153300278</v>
      </c>
      <c r="J49" s="54">
        <v>1.6533157441171831</v>
      </c>
      <c r="K49" s="58">
        <v>1.2043215567165664</v>
      </c>
      <c r="L49" s="54">
        <v>24.575852939707278</v>
      </c>
      <c r="M49" s="272">
        <v>6.583467063290148</v>
      </c>
      <c r="N49" s="50">
        <v>6134.0187987357267</v>
      </c>
      <c r="O49" s="51">
        <v>910.9755788040311</v>
      </c>
      <c r="P49" s="50">
        <v>788.82609729077251</v>
      </c>
      <c r="Q49" s="51">
        <v>715.44259949527998</v>
      </c>
      <c r="R49" s="52">
        <v>662.21648395650493</v>
      </c>
      <c r="S49" s="53">
        <v>12264.69743045523</v>
      </c>
      <c r="T49" s="52">
        <v>507440.90179120761</v>
      </c>
      <c r="U49" s="53">
        <v>9674.4914051186061</v>
      </c>
      <c r="V49" s="52">
        <v>9284.1557125462568</v>
      </c>
      <c r="W49" s="53">
        <v>6380.5392266007611</v>
      </c>
      <c r="X49" s="52">
        <v>5350.1364418088533</v>
      </c>
      <c r="Y49" s="52">
        <v>59572.710595326629</v>
      </c>
    </row>
    <row r="50" spans="1:25">
      <c r="A50" s="111" t="s">
        <v>573</v>
      </c>
      <c r="B50" s="50">
        <v>50045.964048135138</v>
      </c>
      <c r="C50" s="51">
        <v>1266.6583029790934</v>
      </c>
      <c r="D50" s="50">
        <v>1191.745994209612</v>
      </c>
      <c r="E50" s="51">
        <v>822.35160974005385</v>
      </c>
      <c r="F50" s="52">
        <v>18769.62581566938</v>
      </c>
      <c r="G50" s="53">
        <v>70899.284908321584</v>
      </c>
      <c r="H50" s="54">
        <v>10.336889902085357</v>
      </c>
      <c r="I50" s="58">
        <v>1.4373709896373297</v>
      </c>
      <c r="J50" s="54">
        <v>1.6146207295888824</v>
      </c>
      <c r="K50" s="58">
        <v>1.2057124574785454</v>
      </c>
      <c r="L50" s="54">
        <v>28.569881008231331</v>
      </c>
      <c r="M50" s="272">
        <v>6.1225669957686879</v>
      </c>
      <c r="N50" s="50">
        <v>4841.4914468653569</v>
      </c>
      <c r="O50" s="51">
        <v>881.23268948032</v>
      </c>
      <c r="P50" s="50">
        <v>738.09655256504504</v>
      </c>
      <c r="Q50" s="51">
        <v>682.04620814800433</v>
      </c>
      <c r="R50" s="52">
        <v>656.97248827398425</v>
      </c>
      <c r="S50" s="53">
        <v>11579.993319357736</v>
      </c>
      <c r="T50" s="52">
        <v>442718.50044846401</v>
      </c>
      <c r="U50" s="53">
        <v>9564.6173401549986</v>
      </c>
      <c r="V50" s="52">
        <v>8469.2932669368856</v>
      </c>
      <c r="W50" s="53">
        <v>6094.8313767121026</v>
      </c>
      <c r="X50" s="52">
        <v>6063.6069646436645</v>
      </c>
      <c r="Y50" s="52">
        <v>51734.337658674187</v>
      </c>
    </row>
    <row r="51" spans="1:25">
      <c r="A51" s="171" t="s">
        <v>574</v>
      </c>
      <c r="B51" s="59">
        <v>50351.025620056476</v>
      </c>
      <c r="C51" s="60">
        <v>1220.6861336626337</v>
      </c>
      <c r="D51" s="59">
        <v>1210.5553250437097</v>
      </c>
      <c r="E51" s="60">
        <v>912.79192512769851</v>
      </c>
      <c r="F51" s="61">
        <v>16739.348836869696</v>
      </c>
      <c r="G51" s="62">
        <v>80704.14499931215</v>
      </c>
      <c r="H51" s="63">
        <v>9.4868321854355404</v>
      </c>
      <c r="I51" s="64">
        <v>1.3706887013914102</v>
      </c>
      <c r="J51" s="63">
        <v>1.5089489255308655</v>
      </c>
      <c r="K51" s="64">
        <v>1.1685163297928578</v>
      </c>
      <c r="L51" s="63">
        <v>25.361015785861358</v>
      </c>
      <c r="M51" s="273">
        <v>6.6856513963406243</v>
      </c>
      <c r="N51" s="59">
        <v>5307.4645609687104</v>
      </c>
      <c r="O51" s="60">
        <v>890.56408827437895</v>
      </c>
      <c r="P51" s="59">
        <v>802.25069554148263</v>
      </c>
      <c r="Q51" s="60">
        <v>781.1546162042157</v>
      </c>
      <c r="R51" s="61">
        <v>660.0425226737882</v>
      </c>
      <c r="S51" s="62">
        <v>12071.246347586321</v>
      </c>
      <c r="T51" s="61">
        <v>447334.24510918872</v>
      </c>
      <c r="U51" s="62">
        <v>9171.4753179406616</v>
      </c>
      <c r="V51" s="61">
        <v>8595.5169739481917</v>
      </c>
      <c r="W51" s="62">
        <v>6776.658704567797</v>
      </c>
      <c r="X51" s="61">
        <v>5492.7621168533415</v>
      </c>
      <c r="Y51" s="61">
        <v>59840.398816893656</v>
      </c>
    </row>
    <row r="52" spans="1:25">
      <c r="A52" s="111" t="s">
        <v>575</v>
      </c>
      <c r="B52" s="50">
        <v>51847.309378218037</v>
      </c>
      <c r="C52" s="51">
        <v>1283.518887884278</v>
      </c>
      <c r="D52" s="50">
        <v>1231.1976787178012</v>
      </c>
      <c r="E52" s="51">
        <v>850.240474131258</v>
      </c>
      <c r="F52" s="52">
        <v>17328.07857436216</v>
      </c>
      <c r="G52" s="53">
        <v>80609.128732256489</v>
      </c>
      <c r="H52" s="54">
        <v>9.8497534925683254</v>
      </c>
      <c r="I52" s="58">
        <v>1.3620217052698211</v>
      </c>
      <c r="J52" s="54">
        <v>1.5694942941685996</v>
      </c>
      <c r="K52" s="58">
        <v>1.1805919540162988</v>
      </c>
      <c r="L52" s="54">
        <v>26.316661491149866</v>
      </c>
      <c r="M52" s="272">
        <v>6.7311143742861805</v>
      </c>
      <c r="N52" s="50">
        <v>5263.8179643111907</v>
      </c>
      <c r="O52" s="51">
        <v>942.36302029416504</v>
      </c>
      <c r="P52" s="50">
        <v>784.4550205070974</v>
      </c>
      <c r="Q52" s="51">
        <v>720.18149136015541</v>
      </c>
      <c r="R52" s="52">
        <v>658.44516714969666</v>
      </c>
      <c r="S52" s="53">
        <v>11975.599321294389</v>
      </c>
      <c r="T52" s="52">
        <v>461149.56098894589</v>
      </c>
      <c r="U52" s="53">
        <v>9645.5690501944991</v>
      </c>
      <c r="V52" s="52">
        <v>8778.1018038914754</v>
      </c>
      <c r="W52" s="53">
        <v>6333.1837625292901</v>
      </c>
      <c r="X52" s="52">
        <v>5691.0090855362669</v>
      </c>
      <c r="Y52" s="52">
        <v>59281.088839941265</v>
      </c>
    </row>
    <row r="53" spans="1:25">
      <c r="A53" s="111" t="s">
        <v>576</v>
      </c>
      <c r="B53" s="50">
        <v>45609.684387149064</v>
      </c>
      <c r="C53" s="51">
        <v>1327.7675358332212</v>
      </c>
      <c r="D53" s="50">
        <v>1281.2963172617999</v>
      </c>
      <c r="E53" s="51">
        <v>905.53222591947042</v>
      </c>
      <c r="F53" s="52">
        <v>14757.177730975678</v>
      </c>
      <c r="G53" s="53">
        <v>74577.058745171176</v>
      </c>
      <c r="H53" s="54">
        <v>8.5258145807742469</v>
      </c>
      <c r="I53" s="58">
        <v>1.3635855655072529</v>
      </c>
      <c r="J53" s="54">
        <v>1.6570473947038069</v>
      </c>
      <c r="K53" s="58">
        <v>1.1777158048557193</v>
      </c>
      <c r="L53" s="54">
        <v>22.399894695274451</v>
      </c>
      <c r="M53" s="272">
        <v>6.3143732516318103</v>
      </c>
      <c r="N53" s="50">
        <v>5349.5984407166343</v>
      </c>
      <c r="O53" s="51">
        <v>973.73246638856335</v>
      </c>
      <c r="P53" s="50">
        <v>773.24059731606428</v>
      </c>
      <c r="Q53" s="51">
        <v>768.8885741245582</v>
      </c>
      <c r="R53" s="52">
        <v>658.80567438957189</v>
      </c>
      <c r="S53" s="53">
        <v>11810.682671617231</v>
      </c>
      <c r="T53" s="52">
        <v>401489.2077576709</v>
      </c>
      <c r="U53" s="53">
        <v>9982.477517844929</v>
      </c>
      <c r="V53" s="52">
        <v>9120.4568067358978</v>
      </c>
      <c r="W53" s="53">
        <v>6728.1374569974823</v>
      </c>
      <c r="X53" s="52">
        <v>4752.0936188261448</v>
      </c>
      <c r="Y53" s="52">
        <v>55607.327294525108</v>
      </c>
    </row>
    <row r="54" spans="1:25">
      <c r="A54" s="111" t="s">
        <v>577</v>
      </c>
      <c r="B54" s="50">
        <v>49297.346629501473</v>
      </c>
      <c r="C54" s="51">
        <v>1269.6796092510115</v>
      </c>
      <c r="D54" s="50">
        <v>1284.5443116238521</v>
      </c>
      <c r="E54" s="51">
        <v>858.10514860641911</v>
      </c>
      <c r="F54" s="52">
        <v>16180.723308430031</v>
      </c>
      <c r="G54" s="53">
        <v>73864.248462484626</v>
      </c>
      <c r="H54" s="54">
        <v>9.3576669229783409</v>
      </c>
      <c r="I54" s="58">
        <v>1.3762278913680728</v>
      </c>
      <c r="J54" s="54">
        <v>1.63989645342276</v>
      </c>
      <c r="K54" s="58">
        <v>1.1789267993790922</v>
      </c>
      <c r="L54" s="54">
        <v>24.510288065843621</v>
      </c>
      <c r="M54" s="272">
        <v>6.1760147601476012</v>
      </c>
      <c r="N54" s="50">
        <v>5268.1236717721513</v>
      </c>
      <c r="O54" s="51">
        <v>922.57947772650914</v>
      </c>
      <c r="P54" s="50">
        <v>783.30818323484766</v>
      </c>
      <c r="Q54" s="51">
        <v>727.86974480379877</v>
      </c>
      <c r="R54" s="52">
        <v>660.16047077711517</v>
      </c>
      <c r="S54" s="53">
        <v>11959.856206807273</v>
      </c>
      <c r="T54" s="52">
        <v>436948.02694476483</v>
      </c>
      <c r="U54" s="53">
        <v>9545.7519080607835</v>
      </c>
      <c r="V54" s="52">
        <v>9153.6258984109663</v>
      </c>
      <c r="W54" s="53">
        <v>6392.7751526350739</v>
      </c>
      <c r="X54" s="52">
        <v>5226.4865327893467</v>
      </c>
      <c r="Y54" s="52">
        <v>54062.923985239853</v>
      </c>
    </row>
    <row r="55" spans="1:25">
      <c r="A55" s="111" t="s">
        <v>578</v>
      </c>
      <c r="B55" s="50">
        <v>51775.51357247703</v>
      </c>
      <c r="C55" s="51">
        <v>1314.4467006982684</v>
      </c>
      <c r="D55" s="50">
        <v>1166.4668828972597</v>
      </c>
      <c r="E55" s="51">
        <v>845.50693607764174</v>
      </c>
      <c r="F55" s="52">
        <v>16775.89559320491</v>
      </c>
      <c r="G55" s="53">
        <v>80114.971373164648</v>
      </c>
      <c r="H55" s="54">
        <v>9.45252649146442</v>
      </c>
      <c r="I55" s="58">
        <v>1.3751975923131692</v>
      </c>
      <c r="J55" s="54">
        <v>1.6293985375344213</v>
      </c>
      <c r="K55" s="58">
        <v>1.1680719489546778</v>
      </c>
      <c r="L55" s="54">
        <v>25.439723736161206</v>
      </c>
      <c r="M55" s="272">
        <v>6.5094653245913747</v>
      </c>
      <c r="N55" s="50">
        <v>5477.4259156247836</v>
      </c>
      <c r="O55" s="51">
        <v>955.82388163382836</v>
      </c>
      <c r="P55" s="50">
        <v>715.88801390624667</v>
      </c>
      <c r="Q55" s="51">
        <v>723.84833557067816</v>
      </c>
      <c r="R55" s="52">
        <v>659.43701933204852</v>
      </c>
      <c r="S55" s="53">
        <v>12307.458044289342</v>
      </c>
      <c r="T55" s="52">
        <v>461203.80709991354</v>
      </c>
      <c r="U55" s="53">
        <v>9863.8451629075134</v>
      </c>
      <c r="V55" s="52">
        <v>8289.654595603397</v>
      </c>
      <c r="W55" s="53">
        <v>6276.1144652677613</v>
      </c>
      <c r="X55" s="52">
        <v>5473.0284797524091</v>
      </c>
      <c r="Y55" s="52">
        <v>60863.964077938865</v>
      </c>
    </row>
    <row r="56" spans="1:25">
      <c r="A56" s="171" t="s">
        <v>579</v>
      </c>
      <c r="B56" s="59">
        <v>54909.008820006537</v>
      </c>
      <c r="C56" s="60">
        <v>1298.6709990901891</v>
      </c>
      <c r="D56" s="59">
        <v>1271.2375664470997</v>
      </c>
      <c r="E56" s="60">
        <v>908.34619642195764</v>
      </c>
      <c r="F56" s="61">
        <v>15223.556917352886</v>
      </c>
      <c r="G56" s="62">
        <v>92018.955163773047</v>
      </c>
      <c r="H56" s="63">
        <v>8.7164047282010326</v>
      </c>
      <c r="I56" s="64">
        <v>1.3189957036923901</v>
      </c>
      <c r="J56" s="63">
        <v>1.5740561694114472</v>
      </c>
      <c r="K56" s="64">
        <v>1.1432767048594306</v>
      </c>
      <c r="L56" s="63">
        <v>22.946844308264712</v>
      </c>
      <c r="M56" s="273">
        <v>7.246465008054412</v>
      </c>
      <c r="N56" s="59">
        <v>6299.501977272128</v>
      </c>
      <c r="O56" s="60">
        <v>984.59077270281921</v>
      </c>
      <c r="P56" s="59">
        <v>807.61893454057997</v>
      </c>
      <c r="Q56" s="60">
        <v>794.51124348207691</v>
      </c>
      <c r="R56" s="61">
        <v>663.42703653895671</v>
      </c>
      <c r="S56" s="62">
        <v>12698.461258212716</v>
      </c>
      <c r="T56" s="61">
        <v>492690.07927116985</v>
      </c>
      <c r="U56" s="62">
        <v>9784.3457688367089</v>
      </c>
      <c r="V56" s="61">
        <v>9062.3342109883743</v>
      </c>
      <c r="W56" s="62">
        <v>6842.5964153312216</v>
      </c>
      <c r="X56" s="61">
        <v>5069.0651930074137</v>
      </c>
      <c r="Y56" s="61">
        <v>69131.19393234294</v>
      </c>
    </row>
  </sheetData>
  <customSheetViews>
    <customSheetView guid="{6F28069D-A7F4-41D2-AA1B-4487F97E36F1}" showPageBreaks="1" printArea="1" showRuler="0">
      <pageMargins left="0.78740157480314965" right="0" top="0.78740157480314965" bottom="0.39370078740157483" header="0.51181102362204722" footer="0.51181102362204722"/>
      <pageSetup paperSize="8" orientation="landscape" horizontalDpi="4294967292" r:id="rId1"/>
      <headerFooter alignWithMargins="0"/>
    </customSheetView>
  </customSheetViews>
  <mergeCells count="26">
    <mergeCell ref="A3:A5"/>
    <mergeCell ref="D4:D5"/>
    <mergeCell ref="E4:E5"/>
    <mergeCell ref="B3:E3"/>
    <mergeCell ref="B4:C4"/>
    <mergeCell ref="F4:F5"/>
    <mergeCell ref="G4:G5"/>
    <mergeCell ref="H4:I4"/>
    <mergeCell ref="T3:Y3"/>
    <mergeCell ref="T4:U4"/>
    <mergeCell ref="V4:V5"/>
    <mergeCell ref="W4:W5"/>
    <mergeCell ref="X4:X5"/>
    <mergeCell ref="Y4:Y5"/>
    <mergeCell ref="S4:S5"/>
    <mergeCell ref="H3:M3"/>
    <mergeCell ref="L4:L5"/>
    <mergeCell ref="N3:Q3"/>
    <mergeCell ref="N4:O4"/>
    <mergeCell ref="P4:P5"/>
    <mergeCell ref="Q4:Q5"/>
    <mergeCell ref="AA5:AB5"/>
    <mergeCell ref="M4:M5"/>
    <mergeCell ref="J4:J5"/>
    <mergeCell ref="K4:K5"/>
    <mergeCell ref="R4:R5"/>
  </mergeCells>
  <phoneticPr fontId="2"/>
  <pageMargins left="0.78740157480314965" right="0" top="0.59055118110236227" bottom="0.39370078740157483" header="0.51181102362204722" footer="0.51181102362204722"/>
  <pageSetup paperSize="9" scale="67" orientation="landscape" horizontalDpi="4294967292" r:id="rId2"/>
  <headerFooter alignWithMargins="0"/>
  <colBreaks count="1" manualBreakCount="1">
    <brk id="13" max="5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8"/>
  <dimension ref="A1:AA56"/>
  <sheetViews>
    <sheetView workbookViewId="0"/>
  </sheetViews>
  <sheetFormatPr defaultColWidth="9" defaultRowHeight="13"/>
  <cols>
    <col min="1" max="1" width="14.90625" style="6" customWidth="1"/>
    <col min="2" max="26" width="14.6328125" style="5" customWidth="1"/>
    <col min="27" max="27" width="13.453125" style="5" customWidth="1"/>
    <col min="28" max="16384" width="9" style="5"/>
  </cols>
  <sheetData>
    <row r="1" spans="1:27" ht="28.5" customHeight="1">
      <c r="B1" s="3" t="s">
        <v>125</v>
      </c>
      <c r="C1" s="3"/>
      <c r="D1" s="3"/>
      <c r="E1" s="3"/>
      <c r="F1" s="3"/>
      <c r="G1" s="3"/>
      <c r="H1" s="3"/>
      <c r="I1" s="3"/>
      <c r="J1" s="3"/>
      <c r="K1" s="3"/>
      <c r="L1" s="3"/>
      <c r="M1" s="269"/>
      <c r="N1" s="3" t="s">
        <v>126</v>
      </c>
      <c r="O1" s="3"/>
      <c r="P1" s="3"/>
      <c r="Q1" s="3"/>
      <c r="R1" s="3"/>
      <c r="S1" s="3"/>
      <c r="T1" s="3"/>
      <c r="U1" s="3"/>
      <c r="V1" s="3"/>
      <c r="W1" s="3"/>
      <c r="X1" s="3"/>
      <c r="Y1" s="269"/>
      <c r="Z1" s="269"/>
      <c r="AA1" s="269"/>
    </row>
    <row r="2" spans="1:27">
      <c r="A2" s="212"/>
      <c r="M2" s="8" t="e">
        <f>"（"&amp;#REF!&amp;"年"&amp;#REF!&amp;"月診療分）"</f>
        <v>#REF!</v>
      </c>
      <c r="Y2" s="8" t="e">
        <f>"（"&amp;#REF!&amp;"年"&amp;#REF!&amp;"月診療分）"</f>
        <v>#REF!</v>
      </c>
    </row>
    <row r="3" spans="1:27" ht="13.5" customHeight="1">
      <c r="A3" s="851" t="s">
        <v>532</v>
      </c>
      <c r="B3" s="793" t="s">
        <v>581</v>
      </c>
      <c r="C3" s="826"/>
      <c r="D3" s="826"/>
      <c r="E3" s="794"/>
      <c r="F3" s="270" t="s">
        <v>582</v>
      </c>
      <c r="G3" s="271" t="s">
        <v>583</v>
      </c>
      <c r="H3" s="793" t="s">
        <v>584</v>
      </c>
      <c r="I3" s="854"/>
      <c r="J3" s="854"/>
      <c r="K3" s="854"/>
      <c r="L3" s="854"/>
      <c r="M3" s="855"/>
      <c r="N3" s="793" t="s">
        <v>585</v>
      </c>
      <c r="O3" s="826"/>
      <c r="P3" s="826"/>
      <c r="Q3" s="794"/>
      <c r="R3" s="271" t="s">
        <v>214</v>
      </c>
      <c r="S3" s="271" t="s">
        <v>587</v>
      </c>
      <c r="T3" s="793" t="s">
        <v>588</v>
      </c>
      <c r="U3" s="854"/>
      <c r="V3" s="854"/>
      <c r="W3" s="854"/>
      <c r="X3" s="854"/>
      <c r="Y3" s="855"/>
      <c r="Z3" s="261"/>
    </row>
    <row r="4" spans="1:27" ht="13.5" customHeight="1">
      <c r="A4" s="852"/>
      <c r="B4" s="793" t="s">
        <v>515</v>
      </c>
      <c r="C4" s="794"/>
      <c r="D4" s="851" t="s">
        <v>528</v>
      </c>
      <c r="E4" s="851" t="s">
        <v>435</v>
      </c>
      <c r="F4" s="778" t="s">
        <v>225</v>
      </c>
      <c r="G4" s="869" t="s">
        <v>524</v>
      </c>
      <c r="H4" s="793" t="s">
        <v>515</v>
      </c>
      <c r="I4" s="794"/>
      <c r="J4" s="851" t="s">
        <v>528</v>
      </c>
      <c r="K4" s="851" t="s">
        <v>435</v>
      </c>
      <c r="L4" s="778" t="s">
        <v>225</v>
      </c>
      <c r="M4" s="869" t="s">
        <v>524</v>
      </c>
      <c r="N4" s="793" t="s">
        <v>515</v>
      </c>
      <c r="O4" s="794"/>
      <c r="P4" s="851" t="s">
        <v>528</v>
      </c>
      <c r="Q4" s="851" t="s">
        <v>435</v>
      </c>
      <c r="R4" s="778" t="s">
        <v>225</v>
      </c>
      <c r="S4" s="851" t="s">
        <v>524</v>
      </c>
      <c r="T4" s="793" t="s">
        <v>515</v>
      </c>
      <c r="U4" s="794"/>
      <c r="V4" s="851" t="s">
        <v>528</v>
      </c>
      <c r="W4" s="851" t="s">
        <v>435</v>
      </c>
      <c r="X4" s="778" t="s">
        <v>225</v>
      </c>
      <c r="Y4" s="869" t="s">
        <v>524</v>
      </c>
    </row>
    <row r="5" spans="1:27">
      <c r="A5" s="796"/>
      <c r="B5" s="11" t="s">
        <v>520</v>
      </c>
      <c r="C5" s="13" t="s">
        <v>521</v>
      </c>
      <c r="D5" s="796"/>
      <c r="E5" s="856"/>
      <c r="F5" s="853"/>
      <c r="G5" s="871"/>
      <c r="H5" s="11" t="s">
        <v>520</v>
      </c>
      <c r="I5" s="13" t="s">
        <v>521</v>
      </c>
      <c r="J5" s="796"/>
      <c r="K5" s="856"/>
      <c r="L5" s="853"/>
      <c r="M5" s="870"/>
      <c r="N5" s="11" t="s">
        <v>520</v>
      </c>
      <c r="O5" s="11" t="s">
        <v>521</v>
      </c>
      <c r="P5" s="856"/>
      <c r="Q5" s="796"/>
      <c r="R5" s="853"/>
      <c r="S5" s="796"/>
      <c r="T5" s="39" t="s">
        <v>520</v>
      </c>
      <c r="U5" s="11" t="s">
        <v>521</v>
      </c>
      <c r="V5" s="856"/>
      <c r="W5" s="796"/>
      <c r="X5" s="853"/>
      <c r="Y5" s="856"/>
    </row>
    <row r="6" spans="1:27">
      <c r="A6" s="9"/>
      <c r="B6" s="14" t="s">
        <v>519</v>
      </c>
      <c r="C6" s="15" t="s">
        <v>519</v>
      </c>
      <c r="D6" s="16" t="s">
        <v>519</v>
      </c>
      <c r="E6" s="15" t="s">
        <v>519</v>
      </c>
      <c r="F6" s="16" t="s">
        <v>586</v>
      </c>
      <c r="G6" s="15" t="s">
        <v>586</v>
      </c>
      <c r="H6" s="16" t="s">
        <v>518</v>
      </c>
      <c r="I6" s="227" t="s">
        <v>518</v>
      </c>
      <c r="J6" s="16" t="s">
        <v>518</v>
      </c>
      <c r="K6" s="227" t="s">
        <v>530</v>
      </c>
      <c r="L6" s="16" t="s">
        <v>203</v>
      </c>
      <c r="M6" s="16" t="s">
        <v>518</v>
      </c>
      <c r="N6" s="16" t="s">
        <v>519</v>
      </c>
      <c r="O6" s="227" t="s">
        <v>519</v>
      </c>
      <c r="P6" s="16" t="s">
        <v>519</v>
      </c>
      <c r="Q6" s="227" t="s">
        <v>519</v>
      </c>
      <c r="R6" s="16" t="s">
        <v>586</v>
      </c>
      <c r="S6" s="15" t="s">
        <v>586</v>
      </c>
      <c r="T6" s="16" t="s">
        <v>586</v>
      </c>
      <c r="U6" s="227" t="s">
        <v>586</v>
      </c>
      <c r="V6" s="16" t="s">
        <v>586</v>
      </c>
      <c r="W6" s="227" t="s">
        <v>586</v>
      </c>
      <c r="X6" s="16" t="s">
        <v>586</v>
      </c>
      <c r="Y6" s="16" t="s">
        <v>586</v>
      </c>
    </row>
    <row r="7" spans="1:27" s="19" customFormat="1" ht="19" customHeight="1">
      <c r="A7" s="153" t="e">
        <f>IF(#REF!&lt;=2,"平成"&amp;#REF!&amp;"年"&amp;#REF!&amp;"月","平成"&amp;#REF!&amp;"年"&amp;#REF!&amp;"月")</f>
        <v>#REF!</v>
      </c>
      <c r="B7" s="40">
        <v>43391.81257737508</v>
      </c>
      <c r="C7" s="41">
        <v>1651.0165688015093</v>
      </c>
      <c r="D7" s="40">
        <v>1645.4471293797242</v>
      </c>
      <c r="E7" s="41">
        <v>1449.4009372354049</v>
      </c>
      <c r="F7" s="42">
        <v>34029.763715998153</v>
      </c>
      <c r="G7" s="43">
        <v>71803.555152770583</v>
      </c>
      <c r="H7" s="44">
        <v>18.199419873807603</v>
      </c>
      <c r="I7" s="44">
        <v>2.0894282293257986</v>
      </c>
      <c r="J7" s="44">
        <v>2.3702166521253436</v>
      </c>
      <c r="K7" s="44">
        <v>1.5032692770138874</v>
      </c>
      <c r="L7" s="44">
        <v>49.77743839967215</v>
      </c>
      <c r="M7" s="44">
        <v>7.2739513205592958</v>
      </c>
      <c r="N7" s="40">
        <v>2384.2415240841869</v>
      </c>
      <c r="O7" s="40">
        <v>790.17625282790755</v>
      </c>
      <c r="P7" s="40">
        <v>694.21802766606697</v>
      </c>
      <c r="Q7" s="40">
        <v>964.16587460266112</v>
      </c>
      <c r="R7" s="42">
        <v>683.63830703313749</v>
      </c>
      <c r="S7" s="42">
        <v>9871.3274241777017</v>
      </c>
      <c r="T7" s="42">
        <v>401928.75243563292</v>
      </c>
      <c r="U7" s="42">
        <v>14641.14053340849</v>
      </c>
      <c r="V7" s="43">
        <v>14301.898127838616</v>
      </c>
      <c r="W7" s="42">
        <v>12744.284291371494</v>
      </c>
      <c r="X7" s="43">
        <v>20521.67652143845</v>
      </c>
      <c r="Y7" s="42">
        <v>63699.64707405489</v>
      </c>
    </row>
    <row r="8" spans="1:27" s="19" customFormat="1" ht="19" customHeight="1">
      <c r="A8" s="153" t="e">
        <f>IF(#REF!&lt;=2,"平成"&amp;#REF!&amp;"年"&amp;#REF!&amp;"月","平成"&amp;#REF!&amp;"年"&amp;#REF!&amp;"月")</f>
        <v>#REF!</v>
      </c>
      <c r="B8" s="40">
        <v>44461.211271784341</v>
      </c>
      <c r="C8" s="41">
        <v>1682.4271113418276</v>
      </c>
      <c r="D8" s="40">
        <v>1637.9750966410497</v>
      </c>
      <c r="E8" s="41">
        <v>1477.8220762843118</v>
      </c>
      <c r="F8" s="42">
        <v>35513.070791180617</v>
      </c>
      <c r="G8" s="43">
        <v>73619.770665322576</v>
      </c>
      <c r="H8" s="44">
        <v>18.996677090317871</v>
      </c>
      <c r="I8" s="44">
        <v>2.144260734625139</v>
      </c>
      <c r="J8" s="44">
        <v>2.3855900879395051</v>
      </c>
      <c r="K8" s="44">
        <v>1.5330920043910981</v>
      </c>
      <c r="L8" s="44">
        <v>51.880104339878905</v>
      </c>
      <c r="M8" s="44">
        <v>7.53679435483871</v>
      </c>
      <c r="N8" s="40">
        <v>2340.4730764437272</v>
      </c>
      <c r="O8" s="40">
        <v>784.61871925101991</v>
      </c>
      <c r="P8" s="40">
        <v>686.61213211856136</v>
      </c>
      <c r="Q8" s="40">
        <v>963.94872065832874</v>
      </c>
      <c r="R8" s="42">
        <v>684.52196160836604</v>
      </c>
      <c r="S8" s="42">
        <v>9768.0482177489466</v>
      </c>
      <c r="T8" s="42">
        <v>412354.71322102688</v>
      </c>
      <c r="U8" s="42">
        <v>14920.630474208958</v>
      </c>
      <c r="V8" s="43">
        <v>14245.758890206527</v>
      </c>
      <c r="W8" s="42">
        <v>12992.364045098184</v>
      </c>
      <c r="X8" s="43">
        <v>21453.501136060724</v>
      </c>
      <c r="Y8" s="42">
        <v>65343.873487903227</v>
      </c>
    </row>
    <row r="9" spans="1:27" s="19" customFormat="1" ht="19" customHeight="1">
      <c r="A9" s="158" t="e">
        <f>"平成"&amp;#REF!&amp;"年"&amp;#REF!&amp;"月"</f>
        <v>#REF!</v>
      </c>
      <c r="B9" s="45" t="e">
        <f>#REF!/#REF!</f>
        <v>#REF!</v>
      </c>
      <c r="C9" s="46" t="e">
        <f>#REF!/#REF!</f>
        <v>#REF!</v>
      </c>
      <c r="D9" s="45" t="e">
        <f>#REF!/#REF!</f>
        <v>#REF!</v>
      </c>
      <c r="E9" s="46" t="e">
        <f>#REF!/#REF!</f>
        <v>#REF!</v>
      </c>
      <c r="F9" s="47" t="e">
        <f>#REF!/#REF!</f>
        <v>#REF!</v>
      </c>
      <c r="G9" s="48" t="e">
        <f>#REF!/#REF!</f>
        <v>#REF!</v>
      </c>
      <c r="H9" s="49" t="e">
        <f>#REF!/#REF!</f>
        <v>#REF!</v>
      </c>
      <c r="I9" s="49" t="e">
        <f>#REF!/#REF!</f>
        <v>#REF!</v>
      </c>
      <c r="J9" s="49" t="e">
        <f>#REF!/#REF!</f>
        <v>#REF!</v>
      </c>
      <c r="K9" s="49" t="e">
        <f>#REF!/#REF!</f>
        <v>#REF!</v>
      </c>
      <c r="L9" s="49" t="e">
        <f>#REF!/#REF!</f>
        <v>#REF!</v>
      </c>
      <c r="M9" s="49" t="e">
        <f>#REF!/#REF!</f>
        <v>#REF!</v>
      </c>
      <c r="N9" s="45" t="e">
        <f>#REF!/#REF!</f>
        <v>#REF!</v>
      </c>
      <c r="O9" s="45" t="e">
        <f>#REF!/#REF!</f>
        <v>#REF!</v>
      </c>
      <c r="P9" s="45" t="e">
        <f>#REF!/#REF!</f>
        <v>#REF!</v>
      </c>
      <c r="Q9" s="45" t="e">
        <f>#REF!/#REF!</f>
        <v>#REF!</v>
      </c>
      <c r="R9" s="47" t="e">
        <f>#REF!/#REF!</f>
        <v>#REF!</v>
      </c>
      <c r="S9" s="47" t="e">
        <f>#REF!/#REF!</f>
        <v>#REF!</v>
      </c>
      <c r="T9" s="47" t="e">
        <f>#REF!/#REF!</f>
        <v>#REF!</v>
      </c>
      <c r="U9" s="47" t="e">
        <f>#REF!/#REF!</f>
        <v>#REF!</v>
      </c>
      <c r="V9" s="48" t="e">
        <f>#REF!/#REF!</f>
        <v>#REF!</v>
      </c>
      <c r="W9" s="47" t="e">
        <f>#REF!/#REF!</f>
        <v>#REF!</v>
      </c>
      <c r="X9" s="48" t="e">
        <f>#REF!/#REF!</f>
        <v>#REF!</v>
      </c>
      <c r="Y9" s="47" t="e">
        <f>#REF!/#REF!</f>
        <v>#REF!</v>
      </c>
    </row>
    <row r="10" spans="1:27">
      <c r="A10" s="111" t="s">
        <v>533</v>
      </c>
      <c r="B10" s="50" t="e">
        <f>#REF!/#REF!</f>
        <v>#REF!</v>
      </c>
      <c r="C10" s="51" t="e">
        <f>#REF!/#REF!</f>
        <v>#REF!</v>
      </c>
      <c r="D10" s="50" t="e">
        <f>#REF!/#REF!</f>
        <v>#REF!</v>
      </c>
      <c r="E10" s="51" t="e">
        <f>#REF!/#REF!</f>
        <v>#REF!</v>
      </c>
      <c r="F10" s="52" t="e">
        <f>#REF!/#REF!</f>
        <v>#REF!</v>
      </c>
      <c r="G10" s="53" t="e">
        <f>#REF!/#REF!</f>
        <v>#REF!</v>
      </c>
      <c r="H10" s="54" t="e">
        <f>#REF!/#REF!</f>
        <v>#REF!</v>
      </c>
      <c r="I10" s="58" t="e">
        <f>#REF!/#REF!</f>
        <v>#REF!</v>
      </c>
      <c r="J10" s="54" t="e">
        <f>#REF!/#REF!</f>
        <v>#REF!</v>
      </c>
      <c r="K10" s="58" t="e">
        <f>#REF!/#REF!</f>
        <v>#REF!</v>
      </c>
      <c r="L10" s="54" t="e">
        <f>#REF!/#REF!</f>
        <v>#REF!</v>
      </c>
      <c r="M10" s="272" t="e">
        <f>#REF!/#REF!</f>
        <v>#REF!</v>
      </c>
      <c r="N10" s="50" t="e">
        <f>#REF!/#REF!</f>
        <v>#REF!</v>
      </c>
      <c r="O10" s="51" t="e">
        <f>#REF!/#REF!</f>
        <v>#REF!</v>
      </c>
      <c r="P10" s="50" t="e">
        <f>#REF!/#REF!</f>
        <v>#REF!</v>
      </c>
      <c r="Q10" s="51" t="e">
        <f>#REF!/#REF!</f>
        <v>#REF!</v>
      </c>
      <c r="R10" s="52" t="e">
        <f>#REF!/#REF!</f>
        <v>#REF!</v>
      </c>
      <c r="S10" s="53" t="e">
        <f>#REF!/#REF!</f>
        <v>#REF!</v>
      </c>
      <c r="T10" s="52" t="e">
        <f>#REF!/#REF!</f>
        <v>#REF!</v>
      </c>
      <c r="U10" s="53" t="e">
        <f>#REF!/#REF!</f>
        <v>#REF!</v>
      </c>
      <c r="V10" s="52" t="e">
        <f>#REF!/#REF!</f>
        <v>#REF!</v>
      </c>
      <c r="W10" s="53" t="e">
        <f>#REF!/#REF!</f>
        <v>#REF!</v>
      </c>
      <c r="X10" s="52" t="e">
        <f>#REF!/#REF!</f>
        <v>#REF!</v>
      </c>
      <c r="Y10" s="52" t="e">
        <f>#REF!/#REF!</f>
        <v>#REF!</v>
      </c>
    </row>
    <row r="11" spans="1:27">
      <c r="A11" s="111" t="s">
        <v>534</v>
      </c>
      <c r="B11" s="50" t="e">
        <f>#REF!/#REF!</f>
        <v>#REF!</v>
      </c>
      <c r="C11" s="51" t="e">
        <f>#REF!/#REF!</f>
        <v>#REF!</v>
      </c>
      <c r="D11" s="50" t="e">
        <f>#REF!/#REF!</f>
        <v>#REF!</v>
      </c>
      <c r="E11" s="51" t="e">
        <f>#REF!/#REF!</f>
        <v>#REF!</v>
      </c>
      <c r="F11" s="52" t="e">
        <f>#REF!/#REF!</f>
        <v>#REF!</v>
      </c>
      <c r="G11" s="53" t="e">
        <f>#REF!/#REF!</f>
        <v>#REF!</v>
      </c>
      <c r="H11" s="54" t="e">
        <f>#REF!/#REF!</f>
        <v>#REF!</v>
      </c>
      <c r="I11" s="58" t="e">
        <f>#REF!/#REF!</f>
        <v>#REF!</v>
      </c>
      <c r="J11" s="54" t="e">
        <f>#REF!/#REF!</f>
        <v>#REF!</v>
      </c>
      <c r="K11" s="58" t="e">
        <f>#REF!/#REF!</f>
        <v>#REF!</v>
      </c>
      <c r="L11" s="54" t="e">
        <f>#REF!/#REF!</f>
        <v>#REF!</v>
      </c>
      <c r="M11" s="272" t="e">
        <f>#REF!/#REF!</f>
        <v>#REF!</v>
      </c>
      <c r="N11" s="50" t="e">
        <f>#REF!/#REF!</f>
        <v>#REF!</v>
      </c>
      <c r="O11" s="51" t="e">
        <f>#REF!/#REF!</f>
        <v>#REF!</v>
      </c>
      <c r="P11" s="50" t="e">
        <f>#REF!/#REF!</f>
        <v>#REF!</v>
      </c>
      <c r="Q11" s="51" t="e">
        <f>#REF!/#REF!</f>
        <v>#REF!</v>
      </c>
      <c r="R11" s="52" t="e">
        <f>#REF!/#REF!</f>
        <v>#REF!</v>
      </c>
      <c r="S11" s="53" t="e">
        <f>#REF!/#REF!</f>
        <v>#REF!</v>
      </c>
      <c r="T11" s="52" t="e">
        <f>#REF!/#REF!</f>
        <v>#REF!</v>
      </c>
      <c r="U11" s="53" t="e">
        <f>#REF!/#REF!</f>
        <v>#REF!</v>
      </c>
      <c r="V11" s="52" t="e">
        <f>#REF!/#REF!</f>
        <v>#REF!</v>
      </c>
      <c r="W11" s="53" t="e">
        <f>#REF!/#REF!</f>
        <v>#REF!</v>
      </c>
      <c r="X11" s="52" t="e">
        <f>#REF!/#REF!</f>
        <v>#REF!</v>
      </c>
      <c r="Y11" s="52" t="e">
        <f>#REF!/#REF!</f>
        <v>#REF!</v>
      </c>
    </row>
    <row r="12" spans="1:27">
      <c r="A12" s="111" t="s">
        <v>535</v>
      </c>
      <c r="B12" s="50" t="e">
        <f>#REF!/#REF!</f>
        <v>#REF!</v>
      </c>
      <c r="C12" s="51" t="e">
        <f>#REF!/#REF!</f>
        <v>#REF!</v>
      </c>
      <c r="D12" s="50" t="e">
        <f>#REF!/#REF!</f>
        <v>#REF!</v>
      </c>
      <c r="E12" s="51" t="e">
        <f>#REF!/#REF!</f>
        <v>#REF!</v>
      </c>
      <c r="F12" s="52" t="e">
        <f>#REF!/#REF!</f>
        <v>#REF!</v>
      </c>
      <c r="G12" s="53" t="e">
        <f>#REF!/#REF!</f>
        <v>#REF!</v>
      </c>
      <c r="H12" s="54" t="e">
        <f>#REF!/#REF!</f>
        <v>#REF!</v>
      </c>
      <c r="I12" s="58" t="e">
        <f>#REF!/#REF!</f>
        <v>#REF!</v>
      </c>
      <c r="J12" s="54" t="e">
        <f>#REF!/#REF!</f>
        <v>#REF!</v>
      </c>
      <c r="K12" s="58" t="e">
        <f>#REF!/#REF!</f>
        <v>#REF!</v>
      </c>
      <c r="L12" s="54" t="e">
        <f>#REF!/#REF!</f>
        <v>#REF!</v>
      </c>
      <c r="M12" s="272" t="e">
        <f>#REF!/#REF!</f>
        <v>#REF!</v>
      </c>
      <c r="N12" s="50" t="e">
        <f>#REF!/#REF!</f>
        <v>#REF!</v>
      </c>
      <c r="O12" s="51" t="e">
        <f>#REF!/#REF!</f>
        <v>#REF!</v>
      </c>
      <c r="P12" s="50" t="e">
        <f>#REF!/#REF!</f>
        <v>#REF!</v>
      </c>
      <c r="Q12" s="51" t="e">
        <f>#REF!/#REF!</f>
        <v>#REF!</v>
      </c>
      <c r="R12" s="52" t="e">
        <f>#REF!/#REF!</f>
        <v>#REF!</v>
      </c>
      <c r="S12" s="53" t="e">
        <f>#REF!/#REF!</f>
        <v>#REF!</v>
      </c>
      <c r="T12" s="52" t="e">
        <f>#REF!/#REF!</f>
        <v>#REF!</v>
      </c>
      <c r="U12" s="53" t="e">
        <f>#REF!/#REF!</f>
        <v>#REF!</v>
      </c>
      <c r="V12" s="52" t="e">
        <f>#REF!/#REF!</f>
        <v>#REF!</v>
      </c>
      <c r="W12" s="53" t="e">
        <f>#REF!/#REF!</f>
        <v>#REF!</v>
      </c>
      <c r="X12" s="52" t="e">
        <f>#REF!/#REF!</f>
        <v>#REF!</v>
      </c>
      <c r="Y12" s="52" t="e">
        <f>#REF!/#REF!</f>
        <v>#REF!</v>
      </c>
    </row>
    <row r="13" spans="1:27">
      <c r="A13" s="111" t="s">
        <v>536</v>
      </c>
      <c r="B13" s="50" t="e">
        <f>#REF!/#REF!</f>
        <v>#REF!</v>
      </c>
      <c r="C13" s="51" t="e">
        <f>#REF!/#REF!</f>
        <v>#REF!</v>
      </c>
      <c r="D13" s="50" t="e">
        <f>#REF!/#REF!</f>
        <v>#REF!</v>
      </c>
      <c r="E13" s="51" t="e">
        <f>#REF!/#REF!</f>
        <v>#REF!</v>
      </c>
      <c r="F13" s="52" t="e">
        <f>#REF!/#REF!</f>
        <v>#REF!</v>
      </c>
      <c r="G13" s="53" t="e">
        <f>#REF!/#REF!</f>
        <v>#REF!</v>
      </c>
      <c r="H13" s="54" t="e">
        <f>#REF!/#REF!</f>
        <v>#REF!</v>
      </c>
      <c r="I13" s="58" t="e">
        <f>#REF!/#REF!</f>
        <v>#REF!</v>
      </c>
      <c r="J13" s="54" t="e">
        <f>#REF!/#REF!</f>
        <v>#REF!</v>
      </c>
      <c r="K13" s="58" t="e">
        <f>#REF!/#REF!</f>
        <v>#REF!</v>
      </c>
      <c r="L13" s="54" t="e">
        <f>#REF!/#REF!</f>
        <v>#REF!</v>
      </c>
      <c r="M13" s="272" t="e">
        <f>#REF!/#REF!</f>
        <v>#REF!</v>
      </c>
      <c r="N13" s="50" t="e">
        <f>#REF!/#REF!</f>
        <v>#REF!</v>
      </c>
      <c r="O13" s="51" t="e">
        <f>#REF!/#REF!</f>
        <v>#REF!</v>
      </c>
      <c r="P13" s="50" t="e">
        <f>#REF!/#REF!</f>
        <v>#REF!</v>
      </c>
      <c r="Q13" s="51" t="e">
        <f>#REF!/#REF!</f>
        <v>#REF!</v>
      </c>
      <c r="R13" s="52" t="e">
        <f>#REF!/#REF!</f>
        <v>#REF!</v>
      </c>
      <c r="S13" s="53" t="e">
        <f>#REF!/#REF!</f>
        <v>#REF!</v>
      </c>
      <c r="T13" s="52" t="e">
        <f>#REF!/#REF!</f>
        <v>#REF!</v>
      </c>
      <c r="U13" s="53" t="e">
        <f>#REF!/#REF!</f>
        <v>#REF!</v>
      </c>
      <c r="V13" s="52" t="e">
        <f>#REF!/#REF!</f>
        <v>#REF!</v>
      </c>
      <c r="W13" s="53" t="e">
        <f>#REF!/#REF!</f>
        <v>#REF!</v>
      </c>
      <c r="X13" s="52" t="e">
        <f>#REF!/#REF!</f>
        <v>#REF!</v>
      </c>
      <c r="Y13" s="52" t="e">
        <f>#REF!/#REF!</f>
        <v>#REF!</v>
      </c>
    </row>
    <row r="14" spans="1:27">
      <c r="A14" s="111" t="s">
        <v>537</v>
      </c>
      <c r="B14" s="50" t="e">
        <f>#REF!/#REF!</f>
        <v>#REF!</v>
      </c>
      <c r="C14" s="51" t="e">
        <f>#REF!/#REF!</f>
        <v>#REF!</v>
      </c>
      <c r="D14" s="50" t="e">
        <f>#REF!/#REF!</f>
        <v>#REF!</v>
      </c>
      <c r="E14" s="51" t="e">
        <f>#REF!/#REF!</f>
        <v>#REF!</v>
      </c>
      <c r="F14" s="52" t="e">
        <f>#REF!/#REF!</f>
        <v>#REF!</v>
      </c>
      <c r="G14" s="53" t="e">
        <f>#REF!/#REF!</f>
        <v>#REF!</v>
      </c>
      <c r="H14" s="54" t="e">
        <f>#REF!/#REF!</f>
        <v>#REF!</v>
      </c>
      <c r="I14" s="58" t="e">
        <f>#REF!/#REF!</f>
        <v>#REF!</v>
      </c>
      <c r="J14" s="54" t="e">
        <f>#REF!/#REF!</f>
        <v>#REF!</v>
      </c>
      <c r="K14" s="58" t="e">
        <f>#REF!/#REF!</f>
        <v>#REF!</v>
      </c>
      <c r="L14" s="54" t="e">
        <f>#REF!/#REF!</f>
        <v>#REF!</v>
      </c>
      <c r="M14" s="272" t="e">
        <f>#REF!/#REF!</f>
        <v>#REF!</v>
      </c>
      <c r="N14" s="50" t="e">
        <f>#REF!/#REF!</f>
        <v>#REF!</v>
      </c>
      <c r="O14" s="51" t="e">
        <f>#REF!/#REF!</f>
        <v>#REF!</v>
      </c>
      <c r="P14" s="50" t="e">
        <f>#REF!/#REF!</f>
        <v>#REF!</v>
      </c>
      <c r="Q14" s="51" t="e">
        <f>#REF!/#REF!</f>
        <v>#REF!</v>
      </c>
      <c r="R14" s="52" t="e">
        <f>#REF!/#REF!</f>
        <v>#REF!</v>
      </c>
      <c r="S14" s="53" t="e">
        <f>#REF!/#REF!</f>
        <v>#REF!</v>
      </c>
      <c r="T14" s="52" t="e">
        <f>#REF!/#REF!</f>
        <v>#REF!</v>
      </c>
      <c r="U14" s="53" t="e">
        <f>#REF!/#REF!</f>
        <v>#REF!</v>
      </c>
      <c r="V14" s="52" t="e">
        <f>#REF!/#REF!</f>
        <v>#REF!</v>
      </c>
      <c r="W14" s="53" t="e">
        <f>#REF!/#REF!</f>
        <v>#REF!</v>
      </c>
      <c r="X14" s="52" t="e">
        <f>#REF!/#REF!</f>
        <v>#REF!</v>
      </c>
      <c r="Y14" s="52" t="e">
        <f>#REF!/#REF!</f>
        <v>#REF!</v>
      </c>
    </row>
    <row r="15" spans="1:27">
      <c r="A15" s="111" t="s">
        <v>538</v>
      </c>
      <c r="B15" s="50" t="e">
        <f>#REF!/#REF!</f>
        <v>#REF!</v>
      </c>
      <c r="C15" s="51" t="e">
        <f>#REF!/#REF!</f>
        <v>#REF!</v>
      </c>
      <c r="D15" s="50" t="e">
        <f>#REF!/#REF!</f>
        <v>#REF!</v>
      </c>
      <c r="E15" s="51" t="e">
        <f>#REF!/#REF!</f>
        <v>#REF!</v>
      </c>
      <c r="F15" s="52" t="e">
        <f>#REF!/#REF!</f>
        <v>#REF!</v>
      </c>
      <c r="G15" s="53" t="e">
        <f>#REF!/#REF!</f>
        <v>#REF!</v>
      </c>
      <c r="H15" s="54" t="e">
        <f>#REF!/#REF!</f>
        <v>#REF!</v>
      </c>
      <c r="I15" s="58" t="e">
        <f>#REF!/#REF!</f>
        <v>#REF!</v>
      </c>
      <c r="J15" s="54" t="e">
        <f>#REF!/#REF!</f>
        <v>#REF!</v>
      </c>
      <c r="K15" s="58" t="e">
        <f>#REF!/#REF!</f>
        <v>#REF!</v>
      </c>
      <c r="L15" s="54" t="e">
        <f>#REF!/#REF!</f>
        <v>#REF!</v>
      </c>
      <c r="M15" s="272" t="e">
        <f>#REF!/#REF!</f>
        <v>#REF!</v>
      </c>
      <c r="N15" s="50" t="e">
        <f>#REF!/#REF!</f>
        <v>#REF!</v>
      </c>
      <c r="O15" s="51" t="e">
        <f>#REF!/#REF!</f>
        <v>#REF!</v>
      </c>
      <c r="P15" s="50" t="e">
        <f>#REF!/#REF!</f>
        <v>#REF!</v>
      </c>
      <c r="Q15" s="51" t="e">
        <f>#REF!/#REF!</f>
        <v>#REF!</v>
      </c>
      <c r="R15" s="52" t="e">
        <f>#REF!/#REF!</f>
        <v>#REF!</v>
      </c>
      <c r="S15" s="53" t="e">
        <f>#REF!/#REF!</f>
        <v>#REF!</v>
      </c>
      <c r="T15" s="52" t="e">
        <f>#REF!/#REF!</f>
        <v>#REF!</v>
      </c>
      <c r="U15" s="53" t="e">
        <f>#REF!/#REF!</f>
        <v>#REF!</v>
      </c>
      <c r="V15" s="52" t="e">
        <f>#REF!/#REF!</f>
        <v>#REF!</v>
      </c>
      <c r="W15" s="53" t="e">
        <f>#REF!/#REF!</f>
        <v>#REF!</v>
      </c>
      <c r="X15" s="52" t="e">
        <f>#REF!/#REF!</f>
        <v>#REF!</v>
      </c>
      <c r="Y15" s="52" t="e">
        <f>#REF!/#REF!</f>
        <v>#REF!</v>
      </c>
    </row>
    <row r="16" spans="1:27">
      <c r="A16" s="171" t="s">
        <v>539</v>
      </c>
      <c r="B16" s="59" t="e">
        <f>#REF!/#REF!</f>
        <v>#REF!</v>
      </c>
      <c r="C16" s="60" t="e">
        <f>#REF!/#REF!</f>
        <v>#REF!</v>
      </c>
      <c r="D16" s="59" t="e">
        <f>#REF!/#REF!</f>
        <v>#REF!</v>
      </c>
      <c r="E16" s="60" t="e">
        <f>#REF!/#REF!</f>
        <v>#REF!</v>
      </c>
      <c r="F16" s="61" t="e">
        <f>#REF!/#REF!</f>
        <v>#REF!</v>
      </c>
      <c r="G16" s="62" t="e">
        <f>#REF!/#REF!</f>
        <v>#REF!</v>
      </c>
      <c r="H16" s="63" t="e">
        <f>#REF!/#REF!</f>
        <v>#REF!</v>
      </c>
      <c r="I16" s="64" t="e">
        <f>#REF!/#REF!</f>
        <v>#REF!</v>
      </c>
      <c r="J16" s="63" t="e">
        <f>#REF!/#REF!</f>
        <v>#REF!</v>
      </c>
      <c r="K16" s="64" t="e">
        <f>#REF!/#REF!</f>
        <v>#REF!</v>
      </c>
      <c r="L16" s="63" t="e">
        <f>#REF!/#REF!</f>
        <v>#REF!</v>
      </c>
      <c r="M16" s="273" t="e">
        <f>#REF!/#REF!</f>
        <v>#REF!</v>
      </c>
      <c r="N16" s="59" t="e">
        <f>#REF!/#REF!</f>
        <v>#REF!</v>
      </c>
      <c r="O16" s="60" t="e">
        <f>#REF!/#REF!</f>
        <v>#REF!</v>
      </c>
      <c r="P16" s="59" t="e">
        <f>#REF!/#REF!</f>
        <v>#REF!</v>
      </c>
      <c r="Q16" s="60" t="e">
        <f>#REF!/#REF!</f>
        <v>#REF!</v>
      </c>
      <c r="R16" s="61" t="e">
        <f>#REF!/#REF!</f>
        <v>#REF!</v>
      </c>
      <c r="S16" s="62" t="e">
        <f>#REF!/#REF!</f>
        <v>#REF!</v>
      </c>
      <c r="T16" s="61" t="e">
        <f>#REF!/#REF!</f>
        <v>#REF!</v>
      </c>
      <c r="U16" s="62" t="e">
        <f>#REF!/#REF!</f>
        <v>#REF!</v>
      </c>
      <c r="V16" s="61" t="e">
        <f>#REF!/#REF!</f>
        <v>#REF!</v>
      </c>
      <c r="W16" s="62" t="e">
        <f>#REF!/#REF!</f>
        <v>#REF!</v>
      </c>
      <c r="X16" s="61" t="e">
        <f>#REF!/#REF!</f>
        <v>#REF!</v>
      </c>
      <c r="Y16" s="61" t="e">
        <f>#REF!/#REF!</f>
        <v>#REF!</v>
      </c>
    </row>
    <row r="17" spans="1:25">
      <c r="A17" s="111" t="s">
        <v>540</v>
      </c>
      <c r="B17" s="50" t="e">
        <f>#REF!/#REF!</f>
        <v>#REF!</v>
      </c>
      <c r="C17" s="51" t="e">
        <f>#REF!/#REF!</f>
        <v>#REF!</v>
      </c>
      <c r="D17" s="50" t="e">
        <f>#REF!/#REF!</f>
        <v>#REF!</v>
      </c>
      <c r="E17" s="51" t="e">
        <f>#REF!/#REF!</f>
        <v>#REF!</v>
      </c>
      <c r="F17" s="52" t="e">
        <f>#REF!/#REF!</f>
        <v>#REF!</v>
      </c>
      <c r="G17" s="53" t="e">
        <f>#REF!/#REF!</f>
        <v>#REF!</v>
      </c>
      <c r="H17" s="54" t="e">
        <f>#REF!/#REF!</f>
        <v>#REF!</v>
      </c>
      <c r="I17" s="58" t="e">
        <f>#REF!/#REF!</f>
        <v>#REF!</v>
      </c>
      <c r="J17" s="54" t="e">
        <f>#REF!/#REF!</f>
        <v>#REF!</v>
      </c>
      <c r="K17" s="58" t="e">
        <f>#REF!/#REF!</f>
        <v>#REF!</v>
      </c>
      <c r="L17" s="54" t="e">
        <f>#REF!/#REF!</f>
        <v>#REF!</v>
      </c>
      <c r="M17" s="272" t="e">
        <f>#REF!/#REF!</f>
        <v>#REF!</v>
      </c>
      <c r="N17" s="50" t="e">
        <f>#REF!/#REF!</f>
        <v>#REF!</v>
      </c>
      <c r="O17" s="51" t="e">
        <f>#REF!/#REF!</f>
        <v>#REF!</v>
      </c>
      <c r="P17" s="50" t="e">
        <f>#REF!/#REF!</f>
        <v>#REF!</v>
      </c>
      <c r="Q17" s="51" t="e">
        <f>#REF!/#REF!</f>
        <v>#REF!</v>
      </c>
      <c r="R17" s="52" t="e">
        <f>#REF!/#REF!</f>
        <v>#REF!</v>
      </c>
      <c r="S17" s="53" t="e">
        <f>#REF!/#REF!</f>
        <v>#REF!</v>
      </c>
      <c r="T17" s="52" t="e">
        <f>#REF!/#REF!</f>
        <v>#REF!</v>
      </c>
      <c r="U17" s="53" t="e">
        <f>#REF!/#REF!</f>
        <v>#REF!</v>
      </c>
      <c r="V17" s="52" t="e">
        <f>#REF!/#REF!</f>
        <v>#REF!</v>
      </c>
      <c r="W17" s="53" t="e">
        <f>#REF!/#REF!</f>
        <v>#REF!</v>
      </c>
      <c r="X17" s="52" t="e">
        <f>#REF!/#REF!</f>
        <v>#REF!</v>
      </c>
      <c r="Y17" s="52" t="e">
        <f>#REF!/#REF!</f>
        <v>#REF!</v>
      </c>
    </row>
    <row r="18" spans="1:25">
      <c r="A18" s="111" t="s">
        <v>541</v>
      </c>
      <c r="B18" s="50" t="e">
        <f>#REF!/#REF!</f>
        <v>#REF!</v>
      </c>
      <c r="C18" s="51" t="e">
        <f>#REF!/#REF!</f>
        <v>#REF!</v>
      </c>
      <c r="D18" s="50" t="e">
        <f>#REF!/#REF!</f>
        <v>#REF!</v>
      </c>
      <c r="E18" s="51" t="e">
        <f>#REF!/#REF!</f>
        <v>#REF!</v>
      </c>
      <c r="F18" s="52" t="e">
        <f>#REF!/#REF!</f>
        <v>#REF!</v>
      </c>
      <c r="G18" s="53" t="e">
        <f>#REF!/#REF!</f>
        <v>#REF!</v>
      </c>
      <c r="H18" s="54" t="e">
        <f>#REF!/#REF!</f>
        <v>#REF!</v>
      </c>
      <c r="I18" s="58" t="e">
        <f>#REF!/#REF!</f>
        <v>#REF!</v>
      </c>
      <c r="J18" s="54" t="e">
        <f>#REF!/#REF!</f>
        <v>#REF!</v>
      </c>
      <c r="K18" s="58" t="e">
        <f>#REF!/#REF!</f>
        <v>#REF!</v>
      </c>
      <c r="L18" s="54" t="e">
        <f>#REF!/#REF!</f>
        <v>#REF!</v>
      </c>
      <c r="M18" s="272" t="e">
        <f>#REF!/#REF!</f>
        <v>#REF!</v>
      </c>
      <c r="N18" s="50" t="e">
        <f>#REF!/#REF!</f>
        <v>#REF!</v>
      </c>
      <c r="O18" s="51" t="e">
        <f>#REF!/#REF!</f>
        <v>#REF!</v>
      </c>
      <c r="P18" s="50" t="e">
        <f>#REF!/#REF!</f>
        <v>#REF!</v>
      </c>
      <c r="Q18" s="51" t="e">
        <f>#REF!/#REF!</f>
        <v>#REF!</v>
      </c>
      <c r="R18" s="52" t="e">
        <f>#REF!/#REF!</f>
        <v>#REF!</v>
      </c>
      <c r="S18" s="53" t="e">
        <f>#REF!/#REF!</f>
        <v>#REF!</v>
      </c>
      <c r="T18" s="52" t="e">
        <f>#REF!/#REF!</f>
        <v>#REF!</v>
      </c>
      <c r="U18" s="53" t="e">
        <f>#REF!/#REF!</f>
        <v>#REF!</v>
      </c>
      <c r="V18" s="52" t="e">
        <f>#REF!/#REF!</f>
        <v>#REF!</v>
      </c>
      <c r="W18" s="53" t="e">
        <f>#REF!/#REF!</f>
        <v>#REF!</v>
      </c>
      <c r="X18" s="52" t="e">
        <f>#REF!/#REF!</f>
        <v>#REF!</v>
      </c>
      <c r="Y18" s="52" t="e">
        <f>#REF!/#REF!</f>
        <v>#REF!</v>
      </c>
    </row>
    <row r="19" spans="1:25">
      <c r="A19" s="111" t="s">
        <v>542</v>
      </c>
      <c r="B19" s="50" t="e">
        <f>#REF!/#REF!</f>
        <v>#REF!</v>
      </c>
      <c r="C19" s="51" t="e">
        <f>#REF!/#REF!</f>
        <v>#REF!</v>
      </c>
      <c r="D19" s="50" t="e">
        <f>#REF!/#REF!</f>
        <v>#REF!</v>
      </c>
      <c r="E19" s="51" t="e">
        <f>#REF!/#REF!</f>
        <v>#REF!</v>
      </c>
      <c r="F19" s="52" t="e">
        <f>#REF!/#REF!</f>
        <v>#REF!</v>
      </c>
      <c r="G19" s="53" t="e">
        <f>#REF!/#REF!</f>
        <v>#REF!</v>
      </c>
      <c r="H19" s="54" t="e">
        <f>#REF!/#REF!</f>
        <v>#REF!</v>
      </c>
      <c r="I19" s="58" t="e">
        <f>#REF!/#REF!</f>
        <v>#REF!</v>
      </c>
      <c r="J19" s="54" t="e">
        <f>#REF!/#REF!</f>
        <v>#REF!</v>
      </c>
      <c r="K19" s="58" t="e">
        <f>#REF!/#REF!</f>
        <v>#REF!</v>
      </c>
      <c r="L19" s="54" t="e">
        <f>#REF!/#REF!</f>
        <v>#REF!</v>
      </c>
      <c r="M19" s="272" t="e">
        <f>#REF!/#REF!</f>
        <v>#REF!</v>
      </c>
      <c r="N19" s="50" t="e">
        <f>#REF!/#REF!</f>
        <v>#REF!</v>
      </c>
      <c r="O19" s="51" t="e">
        <f>#REF!/#REF!</f>
        <v>#REF!</v>
      </c>
      <c r="P19" s="50" t="e">
        <f>#REF!/#REF!</f>
        <v>#REF!</v>
      </c>
      <c r="Q19" s="51" t="e">
        <f>#REF!/#REF!</f>
        <v>#REF!</v>
      </c>
      <c r="R19" s="52" t="e">
        <f>#REF!/#REF!</f>
        <v>#REF!</v>
      </c>
      <c r="S19" s="53" t="e">
        <f>#REF!/#REF!</f>
        <v>#REF!</v>
      </c>
      <c r="T19" s="52" t="e">
        <f>#REF!/#REF!</f>
        <v>#REF!</v>
      </c>
      <c r="U19" s="53" t="e">
        <f>#REF!/#REF!</f>
        <v>#REF!</v>
      </c>
      <c r="V19" s="52" t="e">
        <f>#REF!/#REF!</f>
        <v>#REF!</v>
      </c>
      <c r="W19" s="53" t="e">
        <f>#REF!/#REF!</f>
        <v>#REF!</v>
      </c>
      <c r="X19" s="52" t="e">
        <f>#REF!/#REF!</f>
        <v>#REF!</v>
      </c>
      <c r="Y19" s="52" t="e">
        <f>#REF!/#REF!</f>
        <v>#REF!</v>
      </c>
    </row>
    <row r="20" spans="1:25">
      <c r="A20" s="111" t="s">
        <v>543</v>
      </c>
      <c r="B20" s="50" t="e">
        <f>#REF!/#REF!</f>
        <v>#REF!</v>
      </c>
      <c r="C20" s="51" t="e">
        <f>#REF!/#REF!</f>
        <v>#REF!</v>
      </c>
      <c r="D20" s="50" t="e">
        <f>#REF!/#REF!</f>
        <v>#REF!</v>
      </c>
      <c r="E20" s="51" t="e">
        <f>#REF!/#REF!</f>
        <v>#REF!</v>
      </c>
      <c r="F20" s="52" t="e">
        <f>#REF!/#REF!</f>
        <v>#REF!</v>
      </c>
      <c r="G20" s="53" t="e">
        <f>#REF!/#REF!</f>
        <v>#REF!</v>
      </c>
      <c r="H20" s="54" t="e">
        <f>#REF!/#REF!</f>
        <v>#REF!</v>
      </c>
      <c r="I20" s="58" t="e">
        <f>#REF!/#REF!</f>
        <v>#REF!</v>
      </c>
      <c r="J20" s="54" t="e">
        <f>#REF!/#REF!</f>
        <v>#REF!</v>
      </c>
      <c r="K20" s="58" t="e">
        <f>#REF!/#REF!</f>
        <v>#REF!</v>
      </c>
      <c r="L20" s="54" t="e">
        <f>#REF!/#REF!</f>
        <v>#REF!</v>
      </c>
      <c r="M20" s="272" t="e">
        <f>#REF!/#REF!</f>
        <v>#REF!</v>
      </c>
      <c r="N20" s="50" t="e">
        <f>#REF!/#REF!</f>
        <v>#REF!</v>
      </c>
      <c r="O20" s="51" t="e">
        <f>#REF!/#REF!</f>
        <v>#REF!</v>
      </c>
      <c r="P20" s="50" t="e">
        <f>#REF!/#REF!</f>
        <v>#REF!</v>
      </c>
      <c r="Q20" s="51" t="e">
        <f>#REF!/#REF!</f>
        <v>#REF!</v>
      </c>
      <c r="R20" s="52" t="e">
        <f>#REF!/#REF!</f>
        <v>#REF!</v>
      </c>
      <c r="S20" s="53" t="e">
        <f>#REF!/#REF!</f>
        <v>#REF!</v>
      </c>
      <c r="T20" s="52" t="e">
        <f>#REF!/#REF!</f>
        <v>#REF!</v>
      </c>
      <c r="U20" s="53" t="e">
        <f>#REF!/#REF!</f>
        <v>#REF!</v>
      </c>
      <c r="V20" s="52" t="e">
        <f>#REF!/#REF!</f>
        <v>#REF!</v>
      </c>
      <c r="W20" s="53" t="e">
        <f>#REF!/#REF!</f>
        <v>#REF!</v>
      </c>
      <c r="X20" s="52" t="e">
        <f>#REF!/#REF!</f>
        <v>#REF!</v>
      </c>
      <c r="Y20" s="52" t="e">
        <f>#REF!/#REF!</f>
        <v>#REF!</v>
      </c>
    </row>
    <row r="21" spans="1:25">
      <c r="A21" s="171" t="s">
        <v>544</v>
      </c>
      <c r="B21" s="59" t="e">
        <f>#REF!/#REF!</f>
        <v>#REF!</v>
      </c>
      <c r="C21" s="60" t="e">
        <f>#REF!/#REF!</f>
        <v>#REF!</v>
      </c>
      <c r="D21" s="59" t="e">
        <f>#REF!/#REF!</f>
        <v>#REF!</v>
      </c>
      <c r="E21" s="60" t="e">
        <f>#REF!/#REF!</f>
        <v>#REF!</v>
      </c>
      <c r="F21" s="61" t="e">
        <f>#REF!/#REF!</f>
        <v>#REF!</v>
      </c>
      <c r="G21" s="62" t="e">
        <f>#REF!/#REF!</f>
        <v>#REF!</v>
      </c>
      <c r="H21" s="63" t="e">
        <f>#REF!/#REF!</f>
        <v>#REF!</v>
      </c>
      <c r="I21" s="64" t="e">
        <f>#REF!/#REF!</f>
        <v>#REF!</v>
      </c>
      <c r="J21" s="63" t="e">
        <f>#REF!/#REF!</f>
        <v>#REF!</v>
      </c>
      <c r="K21" s="64" t="e">
        <f>#REF!/#REF!</f>
        <v>#REF!</v>
      </c>
      <c r="L21" s="63" t="e">
        <f>#REF!/#REF!</f>
        <v>#REF!</v>
      </c>
      <c r="M21" s="273" t="e">
        <f>#REF!/#REF!</f>
        <v>#REF!</v>
      </c>
      <c r="N21" s="59" t="e">
        <f>#REF!/#REF!</f>
        <v>#REF!</v>
      </c>
      <c r="O21" s="60" t="e">
        <f>#REF!/#REF!</f>
        <v>#REF!</v>
      </c>
      <c r="P21" s="59" t="e">
        <f>#REF!/#REF!</f>
        <v>#REF!</v>
      </c>
      <c r="Q21" s="60" t="e">
        <f>#REF!/#REF!</f>
        <v>#REF!</v>
      </c>
      <c r="R21" s="61" t="e">
        <f>#REF!/#REF!</f>
        <v>#REF!</v>
      </c>
      <c r="S21" s="62" t="e">
        <f>#REF!/#REF!</f>
        <v>#REF!</v>
      </c>
      <c r="T21" s="61" t="e">
        <f>#REF!/#REF!</f>
        <v>#REF!</v>
      </c>
      <c r="U21" s="62" t="e">
        <f>#REF!/#REF!</f>
        <v>#REF!</v>
      </c>
      <c r="V21" s="61" t="e">
        <f>#REF!/#REF!</f>
        <v>#REF!</v>
      </c>
      <c r="W21" s="62" t="e">
        <f>#REF!/#REF!</f>
        <v>#REF!</v>
      </c>
      <c r="X21" s="61" t="e">
        <f>#REF!/#REF!</f>
        <v>#REF!</v>
      </c>
      <c r="Y21" s="61" t="e">
        <f>#REF!/#REF!</f>
        <v>#REF!</v>
      </c>
    </row>
    <row r="22" spans="1:25">
      <c r="A22" s="111" t="s">
        <v>545</v>
      </c>
      <c r="B22" s="50" t="e">
        <f>#REF!/#REF!</f>
        <v>#REF!</v>
      </c>
      <c r="C22" s="51" t="e">
        <f>#REF!/#REF!</f>
        <v>#REF!</v>
      </c>
      <c r="D22" s="50" t="e">
        <f>#REF!/#REF!</f>
        <v>#REF!</v>
      </c>
      <c r="E22" s="51" t="e">
        <f>#REF!/#REF!</f>
        <v>#REF!</v>
      </c>
      <c r="F22" s="52" t="e">
        <f>#REF!/#REF!</f>
        <v>#REF!</v>
      </c>
      <c r="G22" s="53" t="e">
        <f>#REF!/#REF!</f>
        <v>#REF!</v>
      </c>
      <c r="H22" s="54" t="e">
        <f>#REF!/#REF!</f>
        <v>#REF!</v>
      </c>
      <c r="I22" s="58" t="e">
        <f>#REF!/#REF!</f>
        <v>#REF!</v>
      </c>
      <c r="J22" s="54" t="e">
        <f>#REF!/#REF!</f>
        <v>#REF!</v>
      </c>
      <c r="K22" s="58" t="e">
        <f>#REF!/#REF!</f>
        <v>#REF!</v>
      </c>
      <c r="L22" s="54" t="e">
        <f>#REF!/#REF!</f>
        <v>#REF!</v>
      </c>
      <c r="M22" s="272" t="e">
        <f>#REF!/#REF!</f>
        <v>#REF!</v>
      </c>
      <c r="N22" s="50" t="e">
        <f>#REF!/#REF!</f>
        <v>#REF!</v>
      </c>
      <c r="O22" s="51" t="e">
        <f>#REF!/#REF!</f>
        <v>#REF!</v>
      </c>
      <c r="P22" s="50" t="e">
        <f>#REF!/#REF!</f>
        <v>#REF!</v>
      </c>
      <c r="Q22" s="51" t="e">
        <f>#REF!/#REF!</f>
        <v>#REF!</v>
      </c>
      <c r="R22" s="52" t="e">
        <f>#REF!/#REF!</f>
        <v>#REF!</v>
      </c>
      <c r="S22" s="53" t="e">
        <f>#REF!/#REF!</f>
        <v>#REF!</v>
      </c>
      <c r="T22" s="52" t="e">
        <f>#REF!/#REF!</f>
        <v>#REF!</v>
      </c>
      <c r="U22" s="53" t="e">
        <f>#REF!/#REF!</f>
        <v>#REF!</v>
      </c>
      <c r="V22" s="52" t="e">
        <f>#REF!/#REF!</f>
        <v>#REF!</v>
      </c>
      <c r="W22" s="53" t="e">
        <f>#REF!/#REF!</f>
        <v>#REF!</v>
      </c>
      <c r="X22" s="52" t="e">
        <f>#REF!/#REF!</f>
        <v>#REF!</v>
      </c>
      <c r="Y22" s="52" t="e">
        <f>#REF!/#REF!</f>
        <v>#REF!</v>
      </c>
    </row>
    <row r="23" spans="1:25">
      <c r="A23" s="111" t="s">
        <v>546</v>
      </c>
      <c r="B23" s="50" t="e">
        <f>#REF!/#REF!</f>
        <v>#REF!</v>
      </c>
      <c r="C23" s="51" t="e">
        <f>#REF!/#REF!</f>
        <v>#REF!</v>
      </c>
      <c r="D23" s="50" t="e">
        <f>#REF!/#REF!</f>
        <v>#REF!</v>
      </c>
      <c r="E23" s="51" t="e">
        <f>#REF!/#REF!</f>
        <v>#REF!</v>
      </c>
      <c r="F23" s="52" t="e">
        <f>#REF!/#REF!</f>
        <v>#REF!</v>
      </c>
      <c r="G23" s="53" t="e">
        <f>#REF!/#REF!</f>
        <v>#REF!</v>
      </c>
      <c r="H23" s="54" t="e">
        <f>#REF!/#REF!</f>
        <v>#REF!</v>
      </c>
      <c r="I23" s="58" t="e">
        <f>#REF!/#REF!</f>
        <v>#REF!</v>
      </c>
      <c r="J23" s="54" t="e">
        <f>#REF!/#REF!</f>
        <v>#REF!</v>
      </c>
      <c r="K23" s="58" t="e">
        <f>#REF!/#REF!</f>
        <v>#REF!</v>
      </c>
      <c r="L23" s="54" t="e">
        <f>#REF!/#REF!</f>
        <v>#REF!</v>
      </c>
      <c r="M23" s="272" t="e">
        <f>#REF!/#REF!</f>
        <v>#REF!</v>
      </c>
      <c r="N23" s="50" t="e">
        <f>#REF!/#REF!</f>
        <v>#REF!</v>
      </c>
      <c r="O23" s="51" t="e">
        <f>#REF!/#REF!</f>
        <v>#REF!</v>
      </c>
      <c r="P23" s="50" t="e">
        <f>#REF!/#REF!</f>
        <v>#REF!</v>
      </c>
      <c r="Q23" s="51" t="e">
        <f>#REF!/#REF!</f>
        <v>#REF!</v>
      </c>
      <c r="R23" s="52" t="e">
        <f>#REF!/#REF!</f>
        <v>#REF!</v>
      </c>
      <c r="S23" s="53" t="e">
        <f>#REF!/#REF!</f>
        <v>#REF!</v>
      </c>
      <c r="T23" s="52" t="e">
        <f>#REF!/#REF!</f>
        <v>#REF!</v>
      </c>
      <c r="U23" s="53" t="e">
        <f>#REF!/#REF!</f>
        <v>#REF!</v>
      </c>
      <c r="V23" s="52" t="e">
        <f>#REF!/#REF!</f>
        <v>#REF!</v>
      </c>
      <c r="W23" s="53" t="e">
        <f>#REF!/#REF!</f>
        <v>#REF!</v>
      </c>
      <c r="X23" s="52" t="e">
        <f>#REF!/#REF!</f>
        <v>#REF!</v>
      </c>
      <c r="Y23" s="52" t="e">
        <f>#REF!/#REF!</f>
        <v>#REF!</v>
      </c>
    </row>
    <row r="24" spans="1:25">
      <c r="A24" s="111" t="s">
        <v>547</v>
      </c>
      <c r="B24" s="50" t="e">
        <f>#REF!/#REF!</f>
        <v>#REF!</v>
      </c>
      <c r="C24" s="51" t="e">
        <f>#REF!/#REF!</f>
        <v>#REF!</v>
      </c>
      <c r="D24" s="50" t="e">
        <f>#REF!/#REF!</f>
        <v>#REF!</v>
      </c>
      <c r="E24" s="51" t="e">
        <f>#REF!/#REF!</f>
        <v>#REF!</v>
      </c>
      <c r="F24" s="52" t="e">
        <f>#REF!/#REF!</f>
        <v>#REF!</v>
      </c>
      <c r="G24" s="53" t="e">
        <f>#REF!/#REF!</f>
        <v>#REF!</v>
      </c>
      <c r="H24" s="54" t="e">
        <f>#REF!/#REF!</f>
        <v>#REF!</v>
      </c>
      <c r="I24" s="58" t="e">
        <f>#REF!/#REF!</f>
        <v>#REF!</v>
      </c>
      <c r="J24" s="54" t="e">
        <f>#REF!/#REF!</f>
        <v>#REF!</v>
      </c>
      <c r="K24" s="58" t="e">
        <f>#REF!/#REF!</f>
        <v>#REF!</v>
      </c>
      <c r="L24" s="54" t="e">
        <f>#REF!/#REF!</f>
        <v>#REF!</v>
      </c>
      <c r="M24" s="272" t="e">
        <f>#REF!/#REF!</f>
        <v>#REF!</v>
      </c>
      <c r="N24" s="50" t="e">
        <f>#REF!/#REF!</f>
        <v>#REF!</v>
      </c>
      <c r="O24" s="51" t="e">
        <f>#REF!/#REF!</f>
        <v>#REF!</v>
      </c>
      <c r="P24" s="50" t="e">
        <f>#REF!/#REF!</f>
        <v>#REF!</v>
      </c>
      <c r="Q24" s="51" t="e">
        <f>#REF!/#REF!</f>
        <v>#REF!</v>
      </c>
      <c r="R24" s="52" t="e">
        <f>#REF!/#REF!</f>
        <v>#REF!</v>
      </c>
      <c r="S24" s="53" t="e">
        <f>#REF!/#REF!</f>
        <v>#REF!</v>
      </c>
      <c r="T24" s="52" t="e">
        <f>#REF!/#REF!</f>
        <v>#REF!</v>
      </c>
      <c r="U24" s="53" t="e">
        <f>#REF!/#REF!</f>
        <v>#REF!</v>
      </c>
      <c r="V24" s="52" t="e">
        <f>#REF!/#REF!</f>
        <v>#REF!</v>
      </c>
      <c r="W24" s="53" t="e">
        <f>#REF!/#REF!</f>
        <v>#REF!</v>
      </c>
      <c r="X24" s="52" t="e">
        <f>#REF!/#REF!</f>
        <v>#REF!</v>
      </c>
      <c r="Y24" s="52" t="e">
        <f>#REF!/#REF!</f>
        <v>#REF!</v>
      </c>
    </row>
    <row r="25" spans="1:25">
      <c r="A25" s="111" t="s">
        <v>548</v>
      </c>
      <c r="B25" s="50" t="e">
        <f>#REF!/#REF!</f>
        <v>#REF!</v>
      </c>
      <c r="C25" s="51" t="e">
        <f>#REF!/#REF!</f>
        <v>#REF!</v>
      </c>
      <c r="D25" s="50" t="e">
        <f>#REF!/#REF!</f>
        <v>#REF!</v>
      </c>
      <c r="E25" s="51" t="e">
        <f>#REF!/#REF!</f>
        <v>#REF!</v>
      </c>
      <c r="F25" s="52" t="e">
        <f>#REF!/#REF!</f>
        <v>#REF!</v>
      </c>
      <c r="G25" s="53" t="e">
        <f>#REF!/#REF!</f>
        <v>#REF!</v>
      </c>
      <c r="H25" s="54" t="e">
        <f>#REF!/#REF!</f>
        <v>#REF!</v>
      </c>
      <c r="I25" s="58" t="e">
        <f>#REF!/#REF!</f>
        <v>#REF!</v>
      </c>
      <c r="J25" s="54" t="e">
        <f>#REF!/#REF!</f>
        <v>#REF!</v>
      </c>
      <c r="K25" s="58" t="e">
        <f>#REF!/#REF!</f>
        <v>#REF!</v>
      </c>
      <c r="L25" s="54" t="e">
        <f>#REF!/#REF!</f>
        <v>#REF!</v>
      </c>
      <c r="M25" s="272" t="e">
        <f>#REF!/#REF!</f>
        <v>#REF!</v>
      </c>
      <c r="N25" s="50" t="e">
        <f>#REF!/#REF!</f>
        <v>#REF!</v>
      </c>
      <c r="O25" s="51" t="e">
        <f>#REF!/#REF!</f>
        <v>#REF!</v>
      </c>
      <c r="P25" s="50" t="e">
        <f>#REF!/#REF!</f>
        <v>#REF!</v>
      </c>
      <c r="Q25" s="51" t="e">
        <f>#REF!/#REF!</f>
        <v>#REF!</v>
      </c>
      <c r="R25" s="52" t="e">
        <f>#REF!/#REF!</f>
        <v>#REF!</v>
      </c>
      <c r="S25" s="53" t="e">
        <f>#REF!/#REF!</f>
        <v>#REF!</v>
      </c>
      <c r="T25" s="52" t="e">
        <f>#REF!/#REF!</f>
        <v>#REF!</v>
      </c>
      <c r="U25" s="53" t="e">
        <f>#REF!/#REF!</f>
        <v>#REF!</v>
      </c>
      <c r="V25" s="52" t="e">
        <f>#REF!/#REF!</f>
        <v>#REF!</v>
      </c>
      <c r="W25" s="53" t="e">
        <f>#REF!/#REF!</f>
        <v>#REF!</v>
      </c>
      <c r="X25" s="52" t="e">
        <f>#REF!/#REF!</f>
        <v>#REF!</v>
      </c>
      <c r="Y25" s="52" t="e">
        <f>#REF!/#REF!</f>
        <v>#REF!</v>
      </c>
    </row>
    <row r="26" spans="1:25">
      <c r="A26" s="171" t="s">
        <v>549</v>
      </c>
      <c r="B26" s="59" t="e">
        <f>#REF!/#REF!</f>
        <v>#REF!</v>
      </c>
      <c r="C26" s="60" t="e">
        <f>#REF!/#REF!</f>
        <v>#REF!</v>
      </c>
      <c r="D26" s="59" t="e">
        <f>#REF!/#REF!</f>
        <v>#REF!</v>
      </c>
      <c r="E26" s="60" t="e">
        <f>#REF!/#REF!</f>
        <v>#REF!</v>
      </c>
      <c r="F26" s="61" t="e">
        <f>#REF!/#REF!</f>
        <v>#REF!</v>
      </c>
      <c r="G26" s="62" t="e">
        <f>#REF!/#REF!</f>
        <v>#REF!</v>
      </c>
      <c r="H26" s="63" t="e">
        <f>#REF!/#REF!</f>
        <v>#REF!</v>
      </c>
      <c r="I26" s="64" t="e">
        <f>#REF!/#REF!</f>
        <v>#REF!</v>
      </c>
      <c r="J26" s="63" t="e">
        <f>#REF!/#REF!</f>
        <v>#REF!</v>
      </c>
      <c r="K26" s="64" t="e">
        <f>#REF!/#REF!</f>
        <v>#REF!</v>
      </c>
      <c r="L26" s="63" t="e">
        <f>#REF!/#REF!</f>
        <v>#REF!</v>
      </c>
      <c r="M26" s="273" t="e">
        <f>#REF!/#REF!</f>
        <v>#REF!</v>
      </c>
      <c r="N26" s="59" t="e">
        <f>#REF!/#REF!</f>
        <v>#REF!</v>
      </c>
      <c r="O26" s="60" t="e">
        <f>#REF!/#REF!</f>
        <v>#REF!</v>
      </c>
      <c r="P26" s="59" t="e">
        <f>#REF!/#REF!</f>
        <v>#REF!</v>
      </c>
      <c r="Q26" s="60" t="e">
        <f>#REF!/#REF!</f>
        <v>#REF!</v>
      </c>
      <c r="R26" s="61" t="e">
        <f>#REF!/#REF!</f>
        <v>#REF!</v>
      </c>
      <c r="S26" s="62" t="e">
        <f>#REF!/#REF!</f>
        <v>#REF!</v>
      </c>
      <c r="T26" s="61" t="e">
        <f>#REF!/#REF!</f>
        <v>#REF!</v>
      </c>
      <c r="U26" s="62" t="e">
        <f>#REF!/#REF!</f>
        <v>#REF!</v>
      </c>
      <c r="V26" s="61" t="e">
        <f>#REF!/#REF!</f>
        <v>#REF!</v>
      </c>
      <c r="W26" s="62" t="e">
        <f>#REF!/#REF!</f>
        <v>#REF!</v>
      </c>
      <c r="X26" s="61" t="e">
        <f>#REF!/#REF!</f>
        <v>#REF!</v>
      </c>
      <c r="Y26" s="61" t="e">
        <f>#REF!/#REF!</f>
        <v>#REF!</v>
      </c>
    </row>
    <row r="27" spans="1:25">
      <c r="A27" s="111" t="s">
        <v>550</v>
      </c>
      <c r="B27" s="50" t="e">
        <f>#REF!/#REF!</f>
        <v>#REF!</v>
      </c>
      <c r="C27" s="51" t="e">
        <f>#REF!/#REF!</f>
        <v>#REF!</v>
      </c>
      <c r="D27" s="50" t="e">
        <f>#REF!/#REF!</f>
        <v>#REF!</v>
      </c>
      <c r="E27" s="51" t="e">
        <f>#REF!/#REF!</f>
        <v>#REF!</v>
      </c>
      <c r="F27" s="52" t="e">
        <f>#REF!/#REF!</f>
        <v>#REF!</v>
      </c>
      <c r="G27" s="53" t="e">
        <f>#REF!/#REF!</f>
        <v>#REF!</v>
      </c>
      <c r="H27" s="54" t="e">
        <f>#REF!/#REF!</f>
        <v>#REF!</v>
      </c>
      <c r="I27" s="58" t="e">
        <f>#REF!/#REF!</f>
        <v>#REF!</v>
      </c>
      <c r="J27" s="54" t="e">
        <f>#REF!/#REF!</f>
        <v>#REF!</v>
      </c>
      <c r="K27" s="58" t="e">
        <f>#REF!/#REF!</f>
        <v>#REF!</v>
      </c>
      <c r="L27" s="54" t="e">
        <f>#REF!/#REF!</f>
        <v>#REF!</v>
      </c>
      <c r="M27" s="272" t="e">
        <f>#REF!/#REF!</f>
        <v>#REF!</v>
      </c>
      <c r="N27" s="50" t="e">
        <f>#REF!/#REF!</f>
        <v>#REF!</v>
      </c>
      <c r="O27" s="51" t="e">
        <f>#REF!/#REF!</f>
        <v>#REF!</v>
      </c>
      <c r="P27" s="50" t="e">
        <f>#REF!/#REF!</f>
        <v>#REF!</v>
      </c>
      <c r="Q27" s="51" t="e">
        <f>#REF!/#REF!</f>
        <v>#REF!</v>
      </c>
      <c r="R27" s="52" t="e">
        <f>#REF!/#REF!</f>
        <v>#REF!</v>
      </c>
      <c r="S27" s="53" t="e">
        <f>#REF!/#REF!</f>
        <v>#REF!</v>
      </c>
      <c r="T27" s="52" t="e">
        <f>#REF!/#REF!</f>
        <v>#REF!</v>
      </c>
      <c r="U27" s="53" t="e">
        <f>#REF!/#REF!</f>
        <v>#REF!</v>
      </c>
      <c r="V27" s="52" t="e">
        <f>#REF!/#REF!</f>
        <v>#REF!</v>
      </c>
      <c r="W27" s="53" t="e">
        <f>#REF!/#REF!</f>
        <v>#REF!</v>
      </c>
      <c r="X27" s="52" t="e">
        <f>#REF!/#REF!</f>
        <v>#REF!</v>
      </c>
      <c r="Y27" s="52" t="e">
        <f>#REF!/#REF!</f>
        <v>#REF!</v>
      </c>
    </row>
    <row r="28" spans="1:25">
      <c r="A28" s="111" t="s">
        <v>551</v>
      </c>
      <c r="B28" s="50" t="e">
        <f>#REF!/#REF!</f>
        <v>#REF!</v>
      </c>
      <c r="C28" s="51" t="e">
        <f>#REF!/#REF!</f>
        <v>#REF!</v>
      </c>
      <c r="D28" s="50" t="e">
        <f>#REF!/#REF!</f>
        <v>#REF!</v>
      </c>
      <c r="E28" s="51" t="e">
        <f>#REF!/#REF!</f>
        <v>#REF!</v>
      </c>
      <c r="F28" s="52" t="e">
        <f>#REF!/#REF!</f>
        <v>#REF!</v>
      </c>
      <c r="G28" s="53" t="e">
        <f>#REF!/#REF!</f>
        <v>#REF!</v>
      </c>
      <c r="H28" s="54" t="e">
        <f>#REF!/#REF!</f>
        <v>#REF!</v>
      </c>
      <c r="I28" s="58" t="e">
        <f>#REF!/#REF!</f>
        <v>#REF!</v>
      </c>
      <c r="J28" s="54" t="e">
        <f>#REF!/#REF!</f>
        <v>#REF!</v>
      </c>
      <c r="K28" s="58" t="e">
        <f>#REF!/#REF!</f>
        <v>#REF!</v>
      </c>
      <c r="L28" s="54" t="e">
        <f>#REF!/#REF!</f>
        <v>#REF!</v>
      </c>
      <c r="M28" s="272" t="e">
        <f>#REF!/#REF!</f>
        <v>#REF!</v>
      </c>
      <c r="N28" s="50" t="e">
        <f>#REF!/#REF!</f>
        <v>#REF!</v>
      </c>
      <c r="O28" s="51" t="e">
        <f>#REF!/#REF!</f>
        <v>#REF!</v>
      </c>
      <c r="P28" s="50" t="e">
        <f>#REF!/#REF!</f>
        <v>#REF!</v>
      </c>
      <c r="Q28" s="51" t="e">
        <f>#REF!/#REF!</f>
        <v>#REF!</v>
      </c>
      <c r="R28" s="52" t="e">
        <f>#REF!/#REF!</f>
        <v>#REF!</v>
      </c>
      <c r="S28" s="53" t="e">
        <f>#REF!/#REF!</f>
        <v>#REF!</v>
      </c>
      <c r="T28" s="52" t="e">
        <f>#REF!/#REF!</f>
        <v>#REF!</v>
      </c>
      <c r="U28" s="53" t="e">
        <f>#REF!/#REF!</f>
        <v>#REF!</v>
      </c>
      <c r="V28" s="52" t="e">
        <f>#REF!/#REF!</f>
        <v>#REF!</v>
      </c>
      <c r="W28" s="53" t="e">
        <f>#REF!/#REF!</f>
        <v>#REF!</v>
      </c>
      <c r="X28" s="52" t="e">
        <f>#REF!/#REF!</f>
        <v>#REF!</v>
      </c>
      <c r="Y28" s="52" t="e">
        <f>#REF!/#REF!</f>
        <v>#REF!</v>
      </c>
    </row>
    <row r="29" spans="1:25">
      <c r="A29" s="111" t="s">
        <v>552</v>
      </c>
      <c r="B29" s="50" t="e">
        <f>#REF!/#REF!</f>
        <v>#REF!</v>
      </c>
      <c r="C29" s="51" t="e">
        <f>#REF!/#REF!</f>
        <v>#REF!</v>
      </c>
      <c r="D29" s="50" t="e">
        <f>#REF!/#REF!</f>
        <v>#REF!</v>
      </c>
      <c r="E29" s="51" t="e">
        <f>#REF!/#REF!</f>
        <v>#REF!</v>
      </c>
      <c r="F29" s="52" t="e">
        <f>#REF!/#REF!</f>
        <v>#REF!</v>
      </c>
      <c r="G29" s="53" t="e">
        <f>#REF!/#REF!</f>
        <v>#REF!</v>
      </c>
      <c r="H29" s="54" t="e">
        <f>#REF!/#REF!</f>
        <v>#REF!</v>
      </c>
      <c r="I29" s="58" t="e">
        <f>#REF!/#REF!</f>
        <v>#REF!</v>
      </c>
      <c r="J29" s="54" t="e">
        <f>#REF!/#REF!</f>
        <v>#REF!</v>
      </c>
      <c r="K29" s="58" t="e">
        <f>#REF!/#REF!</f>
        <v>#REF!</v>
      </c>
      <c r="L29" s="54" t="e">
        <f>#REF!/#REF!</f>
        <v>#REF!</v>
      </c>
      <c r="M29" s="272" t="e">
        <f>#REF!/#REF!</f>
        <v>#REF!</v>
      </c>
      <c r="N29" s="50" t="e">
        <f>#REF!/#REF!</f>
        <v>#REF!</v>
      </c>
      <c r="O29" s="51" t="e">
        <f>#REF!/#REF!</f>
        <v>#REF!</v>
      </c>
      <c r="P29" s="50" t="e">
        <f>#REF!/#REF!</f>
        <v>#REF!</v>
      </c>
      <c r="Q29" s="51" t="e">
        <f>#REF!/#REF!</f>
        <v>#REF!</v>
      </c>
      <c r="R29" s="52" t="e">
        <f>#REF!/#REF!</f>
        <v>#REF!</v>
      </c>
      <c r="S29" s="53" t="e">
        <f>#REF!/#REF!</f>
        <v>#REF!</v>
      </c>
      <c r="T29" s="52" t="e">
        <f>#REF!/#REF!</f>
        <v>#REF!</v>
      </c>
      <c r="U29" s="53" t="e">
        <f>#REF!/#REF!</f>
        <v>#REF!</v>
      </c>
      <c r="V29" s="52" t="e">
        <f>#REF!/#REF!</f>
        <v>#REF!</v>
      </c>
      <c r="W29" s="53" t="e">
        <f>#REF!/#REF!</f>
        <v>#REF!</v>
      </c>
      <c r="X29" s="52" t="e">
        <f>#REF!/#REF!</f>
        <v>#REF!</v>
      </c>
      <c r="Y29" s="52" t="e">
        <f>#REF!/#REF!</f>
        <v>#REF!</v>
      </c>
    </row>
    <row r="30" spans="1:25">
      <c r="A30" s="111" t="s">
        <v>553</v>
      </c>
      <c r="B30" s="50" t="e">
        <f>#REF!/#REF!</f>
        <v>#REF!</v>
      </c>
      <c r="C30" s="51" t="e">
        <f>#REF!/#REF!</f>
        <v>#REF!</v>
      </c>
      <c r="D30" s="50" t="e">
        <f>#REF!/#REF!</f>
        <v>#REF!</v>
      </c>
      <c r="E30" s="51" t="e">
        <f>#REF!/#REF!</f>
        <v>#REF!</v>
      </c>
      <c r="F30" s="52" t="e">
        <f>#REF!/#REF!</f>
        <v>#REF!</v>
      </c>
      <c r="G30" s="53" t="e">
        <f>#REF!/#REF!</f>
        <v>#REF!</v>
      </c>
      <c r="H30" s="54" t="e">
        <f>#REF!/#REF!</f>
        <v>#REF!</v>
      </c>
      <c r="I30" s="58" t="e">
        <f>#REF!/#REF!</f>
        <v>#REF!</v>
      </c>
      <c r="J30" s="54" t="e">
        <f>#REF!/#REF!</f>
        <v>#REF!</v>
      </c>
      <c r="K30" s="58" t="e">
        <f>#REF!/#REF!</f>
        <v>#REF!</v>
      </c>
      <c r="L30" s="54" t="e">
        <f>#REF!/#REF!</f>
        <v>#REF!</v>
      </c>
      <c r="M30" s="272" t="e">
        <f>#REF!/#REF!</f>
        <v>#REF!</v>
      </c>
      <c r="N30" s="50" t="e">
        <f>#REF!/#REF!</f>
        <v>#REF!</v>
      </c>
      <c r="O30" s="51" t="e">
        <f>#REF!/#REF!</f>
        <v>#REF!</v>
      </c>
      <c r="P30" s="50" t="e">
        <f>#REF!/#REF!</f>
        <v>#REF!</v>
      </c>
      <c r="Q30" s="51" t="e">
        <f>#REF!/#REF!</f>
        <v>#REF!</v>
      </c>
      <c r="R30" s="52" t="e">
        <f>#REF!/#REF!</f>
        <v>#REF!</v>
      </c>
      <c r="S30" s="53" t="e">
        <f>#REF!/#REF!</f>
        <v>#REF!</v>
      </c>
      <c r="T30" s="52" t="e">
        <f>#REF!/#REF!</f>
        <v>#REF!</v>
      </c>
      <c r="U30" s="53" t="e">
        <f>#REF!/#REF!</f>
        <v>#REF!</v>
      </c>
      <c r="V30" s="52" t="e">
        <f>#REF!/#REF!</f>
        <v>#REF!</v>
      </c>
      <c r="W30" s="53" t="e">
        <f>#REF!/#REF!</f>
        <v>#REF!</v>
      </c>
      <c r="X30" s="52" t="e">
        <f>#REF!/#REF!</f>
        <v>#REF!</v>
      </c>
      <c r="Y30" s="52" t="e">
        <f>#REF!/#REF!</f>
        <v>#REF!</v>
      </c>
    </row>
    <row r="31" spans="1:25">
      <c r="A31" s="171" t="s">
        <v>554</v>
      </c>
      <c r="B31" s="59" t="e">
        <f>#REF!/#REF!</f>
        <v>#REF!</v>
      </c>
      <c r="C31" s="60" t="e">
        <f>#REF!/#REF!</f>
        <v>#REF!</v>
      </c>
      <c r="D31" s="59" t="e">
        <f>#REF!/#REF!</f>
        <v>#REF!</v>
      </c>
      <c r="E31" s="60" t="e">
        <f>#REF!/#REF!</f>
        <v>#REF!</v>
      </c>
      <c r="F31" s="61" t="e">
        <f>#REF!/#REF!</f>
        <v>#REF!</v>
      </c>
      <c r="G31" s="62" t="e">
        <f>#REF!/#REF!</f>
        <v>#REF!</v>
      </c>
      <c r="H31" s="63" t="e">
        <f>#REF!/#REF!</f>
        <v>#REF!</v>
      </c>
      <c r="I31" s="64" t="e">
        <f>#REF!/#REF!</f>
        <v>#REF!</v>
      </c>
      <c r="J31" s="63" t="e">
        <f>#REF!/#REF!</f>
        <v>#REF!</v>
      </c>
      <c r="K31" s="64" t="e">
        <f>#REF!/#REF!</f>
        <v>#REF!</v>
      </c>
      <c r="L31" s="63" t="e">
        <f>#REF!/#REF!</f>
        <v>#REF!</v>
      </c>
      <c r="M31" s="273" t="e">
        <f>#REF!/#REF!</f>
        <v>#REF!</v>
      </c>
      <c r="N31" s="59" t="e">
        <f>#REF!/#REF!</f>
        <v>#REF!</v>
      </c>
      <c r="O31" s="60" t="e">
        <f>#REF!/#REF!</f>
        <v>#REF!</v>
      </c>
      <c r="P31" s="59" t="e">
        <f>#REF!/#REF!</f>
        <v>#REF!</v>
      </c>
      <c r="Q31" s="60" t="e">
        <f>#REF!/#REF!</f>
        <v>#REF!</v>
      </c>
      <c r="R31" s="61" t="e">
        <f>#REF!/#REF!</f>
        <v>#REF!</v>
      </c>
      <c r="S31" s="62" t="e">
        <f>#REF!/#REF!</f>
        <v>#REF!</v>
      </c>
      <c r="T31" s="61" t="e">
        <f>#REF!/#REF!</f>
        <v>#REF!</v>
      </c>
      <c r="U31" s="62" t="e">
        <f>#REF!/#REF!</f>
        <v>#REF!</v>
      </c>
      <c r="V31" s="61" t="e">
        <f>#REF!/#REF!</f>
        <v>#REF!</v>
      </c>
      <c r="W31" s="62" t="e">
        <f>#REF!/#REF!</f>
        <v>#REF!</v>
      </c>
      <c r="X31" s="61" t="e">
        <f>#REF!/#REF!</f>
        <v>#REF!</v>
      </c>
      <c r="Y31" s="61" t="e">
        <f>#REF!/#REF!</f>
        <v>#REF!</v>
      </c>
    </row>
    <row r="32" spans="1:25">
      <c r="A32" s="111" t="s">
        <v>555</v>
      </c>
      <c r="B32" s="50" t="e">
        <f>#REF!/#REF!</f>
        <v>#REF!</v>
      </c>
      <c r="C32" s="51" t="e">
        <f>#REF!/#REF!</f>
        <v>#REF!</v>
      </c>
      <c r="D32" s="50" t="e">
        <f>#REF!/#REF!</f>
        <v>#REF!</v>
      </c>
      <c r="E32" s="51" t="e">
        <f>#REF!/#REF!</f>
        <v>#REF!</v>
      </c>
      <c r="F32" s="52" t="e">
        <f>#REF!/#REF!</f>
        <v>#REF!</v>
      </c>
      <c r="G32" s="53" t="e">
        <f>#REF!/#REF!</f>
        <v>#REF!</v>
      </c>
      <c r="H32" s="54" t="e">
        <f>#REF!/#REF!</f>
        <v>#REF!</v>
      </c>
      <c r="I32" s="58" t="e">
        <f>#REF!/#REF!</f>
        <v>#REF!</v>
      </c>
      <c r="J32" s="54" t="e">
        <f>#REF!/#REF!</f>
        <v>#REF!</v>
      </c>
      <c r="K32" s="58" t="e">
        <f>#REF!/#REF!</f>
        <v>#REF!</v>
      </c>
      <c r="L32" s="54" t="e">
        <f>#REF!/#REF!</f>
        <v>#REF!</v>
      </c>
      <c r="M32" s="272" t="e">
        <f>#REF!/#REF!</f>
        <v>#REF!</v>
      </c>
      <c r="N32" s="50" t="e">
        <f>#REF!/#REF!</f>
        <v>#REF!</v>
      </c>
      <c r="O32" s="51" t="e">
        <f>#REF!/#REF!</f>
        <v>#REF!</v>
      </c>
      <c r="P32" s="50" t="e">
        <f>#REF!/#REF!</f>
        <v>#REF!</v>
      </c>
      <c r="Q32" s="51" t="e">
        <f>#REF!/#REF!</f>
        <v>#REF!</v>
      </c>
      <c r="R32" s="52" t="e">
        <f>#REF!/#REF!</f>
        <v>#REF!</v>
      </c>
      <c r="S32" s="53" t="e">
        <f>#REF!/#REF!</f>
        <v>#REF!</v>
      </c>
      <c r="T32" s="52" t="e">
        <f>#REF!/#REF!</f>
        <v>#REF!</v>
      </c>
      <c r="U32" s="53" t="e">
        <f>#REF!/#REF!</f>
        <v>#REF!</v>
      </c>
      <c r="V32" s="52" t="e">
        <f>#REF!/#REF!</f>
        <v>#REF!</v>
      </c>
      <c r="W32" s="53" t="e">
        <f>#REF!/#REF!</f>
        <v>#REF!</v>
      </c>
      <c r="X32" s="52" t="e">
        <f>#REF!/#REF!</f>
        <v>#REF!</v>
      </c>
      <c r="Y32" s="52" t="e">
        <f>#REF!/#REF!</f>
        <v>#REF!</v>
      </c>
    </row>
    <row r="33" spans="1:25">
      <c r="A33" s="111" t="s">
        <v>556</v>
      </c>
      <c r="B33" s="50" t="e">
        <f>#REF!/#REF!</f>
        <v>#REF!</v>
      </c>
      <c r="C33" s="51" t="e">
        <f>#REF!/#REF!</f>
        <v>#REF!</v>
      </c>
      <c r="D33" s="50" t="e">
        <f>#REF!/#REF!</f>
        <v>#REF!</v>
      </c>
      <c r="E33" s="51" t="e">
        <f>#REF!/#REF!</f>
        <v>#REF!</v>
      </c>
      <c r="F33" s="52" t="e">
        <f>#REF!/#REF!</f>
        <v>#REF!</v>
      </c>
      <c r="G33" s="53" t="e">
        <f>#REF!/#REF!</f>
        <v>#REF!</v>
      </c>
      <c r="H33" s="54" t="e">
        <f>#REF!/#REF!</f>
        <v>#REF!</v>
      </c>
      <c r="I33" s="58" t="e">
        <f>#REF!/#REF!</f>
        <v>#REF!</v>
      </c>
      <c r="J33" s="54" t="e">
        <f>#REF!/#REF!</f>
        <v>#REF!</v>
      </c>
      <c r="K33" s="58" t="e">
        <f>#REF!/#REF!</f>
        <v>#REF!</v>
      </c>
      <c r="L33" s="54" t="e">
        <f>#REF!/#REF!</f>
        <v>#REF!</v>
      </c>
      <c r="M33" s="272" t="e">
        <f>#REF!/#REF!</f>
        <v>#REF!</v>
      </c>
      <c r="N33" s="50" t="e">
        <f>#REF!/#REF!</f>
        <v>#REF!</v>
      </c>
      <c r="O33" s="51" t="e">
        <f>#REF!/#REF!</f>
        <v>#REF!</v>
      </c>
      <c r="P33" s="50" t="e">
        <f>#REF!/#REF!</f>
        <v>#REF!</v>
      </c>
      <c r="Q33" s="51" t="e">
        <f>#REF!/#REF!</f>
        <v>#REF!</v>
      </c>
      <c r="R33" s="52" t="e">
        <f>#REF!/#REF!</f>
        <v>#REF!</v>
      </c>
      <c r="S33" s="53" t="e">
        <f>#REF!/#REF!</f>
        <v>#REF!</v>
      </c>
      <c r="T33" s="52" t="e">
        <f>#REF!/#REF!</f>
        <v>#REF!</v>
      </c>
      <c r="U33" s="53" t="e">
        <f>#REF!/#REF!</f>
        <v>#REF!</v>
      </c>
      <c r="V33" s="52" t="e">
        <f>#REF!/#REF!</f>
        <v>#REF!</v>
      </c>
      <c r="W33" s="53" t="e">
        <f>#REF!/#REF!</f>
        <v>#REF!</v>
      </c>
      <c r="X33" s="52" t="e">
        <f>#REF!/#REF!</f>
        <v>#REF!</v>
      </c>
      <c r="Y33" s="52" t="e">
        <f>#REF!/#REF!</f>
        <v>#REF!</v>
      </c>
    </row>
    <row r="34" spans="1:25">
      <c r="A34" s="111" t="s">
        <v>557</v>
      </c>
      <c r="B34" s="50" t="e">
        <f>#REF!/#REF!</f>
        <v>#REF!</v>
      </c>
      <c r="C34" s="51" t="e">
        <f>#REF!/#REF!</f>
        <v>#REF!</v>
      </c>
      <c r="D34" s="50" t="e">
        <f>#REF!/#REF!</f>
        <v>#REF!</v>
      </c>
      <c r="E34" s="51" t="e">
        <f>#REF!/#REF!</f>
        <v>#REF!</v>
      </c>
      <c r="F34" s="52" t="e">
        <f>#REF!/#REF!</f>
        <v>#REF!</v>
      </c>
      <c r="G34" s="53" t="e">
        <f>#REF!/#REF!</f>
        <v>#REF!</v>
      </c>
      <c r="H34" s="54" t="e">
        <f>#REF!/#REF!</f>
        <v>#REF!</v>
      </c>
      <c r="I34" s="58" t="e">
        <f>#REF!/#REF!</f>
        <v>#REF!</v>
      </c>
      <c r="J34" s="54" t="e">
        <f>#REF!/#REF!</f>
        <v>#REF!</v>
      </c>
      <c r="K34" s="58" t="e">
        <f>#REF!/#REF!</f>
        <v>#REF!</v>
      </c>
      <c r="L34" s="54" t="e">
        <f>#REF!/#REF!</f>
        <v>#REF!</v>
      </c>
      <c r="M34" s="272" t="e">
        <f>#REF!/#REF!</f>
        <v>#REF!</v>
      </c>
      <c r="N34" s="50" t="e">
        <f>#REF!/#REF!</f>
        <v>#REF!</v>
      </c>
      <c r="O34" s="51" t="e">
        <f>#REF!/#REF!</f>
        <v>#REF!</v>
      </c>
      <c r="P34" s="50" t="e">
        <f>#REF!/#REF!</f>
        <v>#REF!</v>
      </c>
      <c r="Q34" s="51" t="e">
        <f>#REF!/#REF!</f>
        <v>#REF!</v>
      </c>
      <c r="R34" s="52" t="e">
        <f>#REF!/#REF!</f>
        <v>#REF!</v>
      </c>
      <c r="S34" s="53" t="e">
        <f>#REF!/#REF!</f>
        <v>#REF!</v>
      </c>
      <c r="T34" s="52" t="e">
        <f>#REF!/#REF!</f>
        <v>#REF!</v>
      </c>
      <c r="U34" s="53" t="e">
        <f>#REF!/#REF!</f>
        <v>#REF!</v>
      </c>
      <c r="V34" s="52" t="e">
        <f>#REF!/#REF!</f>
        <v>#REF!</v>
      </c>
      <c r="W34" s="53" t="e">
        <f>#REF!/#REF!</f>
        <v>#REF!</v>
      </c>
      <c r="X34" s="52" t="e">
        <f>#REF!/#REF!</f>
        <v>#REF!</v>
      </c>
      <c r="Y34" s="52" t="e">
        <f>#REF!/#REF!</f>
        <v>#REF!</v>
      </c>
    </row>
    <row r="35" spans="1:25">
      <c r="A35" s="111" t="s">
        <v>558</v>
      </c>
      <c r="B35" s="50" t="e">
        <f>#REF!/#REF!</f>
        <v>#REF!</v>
      </c>
      <c r="C35" s="51" t="e">
        <f>#REF!/#REF!</f>
        <v>#REF!</v>
      </c>
      <c r="D35" s="50" t="e">
        <f>#REF!/#REF!</f>
        <v>#REF!</v>
      </c>
      <c r="E35" s="51" t="e">
        <f>#REF!/#REF!</f>
        <v>#REF!</v>
      </c>
      <c r="F35" s="52" t="e">
        <f>#REF!/#REF!</f>
        <v>#REF!</v>
      </c>
      <c r="G35" s="53" t="e">
        <f>#REF!/#REF!</f>
        <v>#REF!</v>
      </c>
      <c r="H35" s="54" t="e">
        <f>#REF!/#REF!</f>
        <v>#REF!</v>
      </c>
      <c r="I35" s="58" t="e">
        <f>#REF!/#REF!</f>
        <v>#REF!</v>
      </c>
      <c r="J35" s="54" t="e">
        <f>#REF!/#REF!</f>
        <v>#REF!</v>
      </c>
      <c r="K35" s="58" t="e">
        <f>#REF!/#REF!</f>
        <v>#REF!</v>
      </c>
      <c r="L35" s="54" t="e">
        <f>#REF!/#REF!</f>
        <v>#REF!</v>
      </c>
      <c r="M35" s="272" t="e">
        <f>#REF!/#REF!</f>
        <v>#REF!</v>
      </c>
      <c r="N35" s="50" t="e">
        <f>#REF!/#REF!</f>
        <v>#REF!</v>
      </c>
      <c r="O35" s="51" t="e">
        <f>#REF!/#REF!</f>
        <v>#REF!</v>
      </c>
      <c r="P35" s="50" t="e">
        <f>#REF!/#REF!</f>
        <v>#REF!</v>
      </c>
      <c r="Q35" s="51" t="e">
        <f>#REF!/#REF!</f>
        <v>#REF!</v>
      </c>
      <c r="R35" s="52" t="e">
        <f>#REF!/#REF!</f>
        <v>#REF!</v>
      </c>
      <c r="S35" s="53" t="e">
        <f>#REF!/#REF!</f>
        <v>#REF!</v>
      </c>
      <c r="T35" s="52" t="e">
        <f>#REF!/#REF!</f>
        <v>#REF!</v>
      </c>
      <c r="U35" s="53" t="e">
        <f>#REF!/#REF!</f>
        <v>#REF!</v>
      </c>
      <c r="V35" s="52" t="e">
        <f>#REF!/#REF!</f>
        <v>#REF!</v>
      </c>
      <c r="W35" s="53" t="e">
        <f>#REF!/#REF!</f>
        <v>#REF!</v>
      </c>
      <c r="X35" s="52" t="e">
        <f>#REF!/#REF!</f>
        <v>#REF!</v>
      </c>
      <c r="Y35" s="52" t="e">
        <f>#REF!/#REF!</f>
        <v>#REF!</v>
      </c>
    </row>
    <row r="36" spans="1:25">
      <c r="A36" s="171" t="s">
        <v>559</v>
      </c>
      <c r="B36" s="59" t="e">
        <f>#REF!/#REF!</f>
        <v>#REF!</v>
      </c>
      <c r="C36" s="60" t="e">
        <f>#REF!/#REF!</f>
        <v>#REF!</v>
      </c>
      <c r="D36" s="59" t="e">
        <f>#REF!/#REF!</f>
        <v>#REF!</v>
      </c>
      <c r="E36" s="60" t="e">
        <f>#REF!/#REF!</f>
        <v>#REF!</v>
      </c>
      <c r="F36" s="61" t="e">
        <f>#REF!/#REF!</f>
        <v>#REF!</v>
      </c>
      <c r="G36" s="62" t="e">
        <f>#REF!/#REF!</f>
        <v>#REF!</v>
      </c>
      <c r="H36" s="63" t="e">
        <f>#REF!/#REF!</f>
        <v>#REF!</v>
      </c>
      <c r="I36" s="64" t="e">
        <f>#REF!/#REF!</f>
        <v>#REF!</v>
      </c>
      <c r="J36" s="63" t="e">
        <f>#REF!/#REF!</f>
        <v>#REF!</v>
      </c>
      <c r="K36" s="64" t="e">
        <f>#REF!/#REF!</f>
        <v>#REF!</v>
      </c>
      <c r="L36" s="63" t="e">
        <f>#REF!/#REF!</f>
        <v>#REF!</v>
      </c>
      <c r="M36" s="273" t="e">
        <f>#REF!/#REF!</f>
        <v>#REF!</v>
      </c>
      <c r="N36" s="59" t="e">
        <f>#REF!/#REF!</f>
        <v>#REF!</v>
      </c>
      <c r="O36" s="60" t="e">
        <f>#REF!/#REF!</f>
        <v>#REF!</v>
      </c>
      <c r="P36" s="59" t="e">
        <f>#REF!/#REF!</f>
        <v>#REF!</v>
      </c>
      <c r="Q36" s="60" t="e">
        <f>#REF!/#REF!</f>
        <v>#REF!</v>
      </c>
      <c r="R36" s="61" t="e">
        <f>#REF!/#REF!</f>
        <v>#REF!</v>
      </c>
      <c r="S36" s="62" t="e">
        <f>#REF!/#REF!</f>
        <v>#REF!</v>
      </c>
      <c r="T36" s="61" t="e">
        <f>#REF!/#REF!</f>
        <v>#REF!</v>
      </c>
      <c r="U36" s="62" t="e">
        <f>#REF!/#REF!</f>
        <v>#REF!</v>
      </c>
      <c r="V36" s="61" t="e">
        <f>#REF!/#REF!</f>
        <v>#REF!</v>
      </c>
      <c r="W36" s="62" t="e">
        <f>#REF!/#REF!</f>
        <v>#REF!</v>
      </c>
      <c r="X36" s="61" t="e">
        <f>#REF!/#REF!</f>
        <v>#REF!</v>
      </c>
      <c r="Y36" s="61" t="e">
        <f>#REF!/#REF!</f>
        <v>#REF!</v>
      </c>
    </row>
    <row r="37" spans="1:25">
      <c r="A37" s="111" t="s">
        <v>560</v>
      </c>
      <c r="B37" s="50" t="e">
        <f>#REF!/#REF!</f>
        <v>#REF!</v>
      </c>
      <c r="C37" s="51" t="e">
        <f>#REF!/#REF!</f>
        <v>#REF!</v>
      </c>
      <c r="D37" s="50" t="e">
        <f>#REF!/#REF!</f>
        <v>#REF!</v>
      </c>
      <c r="E37" s="51" t="e">
        <f>#REF!/#REF!</f>
        <v>#REF!</v>
      </c>
      <c r="F37" s="52" t="e">
        <f>#REF!/#REF!</f>
        <v>#REF!</v>
      </c>
      <c r="G37" s="53" t="e">
        <f>#REF!/#REF!</f>
        <v>#REF!</v>
      </c>
      <c r="H37" s="54" t="e">
        <f>#REF!/#REF!</f>
        <v>#REF!</v>
      </c>
      <c r="I37" s="58" t="e">
        <f>#REF!/#REF!</f>
        <v>#REF!</v>
      </c>
      <c r="J37" s="54" t="e">
        <f>#REF!/#REF!</f>
        <v>#REF!</v>
      </c>
      <c r="K37" s="58" t="e">
        <f>#REF!/#REF!</f>
        <v>#REF!</v>
      </c>
      <c r="L37" s="54" t="e">
        <f>#REF!/#REF!</f>
        <v>#REF!</v>
      </c>
      <c r="M37" s="272" t="e">
        <f>#REF!/#REF!</f>
        <v>#REF!</v>
      </c>
      <c r="N37" s="50" t="e">
        <f>#REF!/#REF!</f>
        <v>#REF!</v>
      </c>
      <c r="O37" s="51" t="e">
        <f>#REF!/#REF!</f>
        <v>#REF!</v>
      </c>
      <c r="P37" s="50" t="e">
        <f>#REF!/#REF!</f>
        <v>#REF!</v>
      </c>
      <c r="Q37" s="51" t="e">
        <f>#REF!/#REF!</f>
        <v>#REF!</v>
      </c>
      <c r="R37" s="52" t="e">
        <f>#REF!/#REF!</f>
        <v>#REF!</v>
      </c>
      <c r="S37" s="53" t="e">
        <f>#REF!/#REF!</f>
        <v>#REF!</v>
      </c>
      <c r="T37" s="52" t="e">
        <f>#REF!/#REF!</f>
        <v>#REF!</v>
      </c>
      <c r="U37" s="53" t="e">
        <f>#REF!/#REF!</f>
        <v>#REF!</v>
      </c>
      <c r="V37" s="52" t="e">
        <f>#REF!/#REF!</f>
        <v>#REF!</v>
      </c>
      <c r="W37" s="53" t="e">
        <f>#REF!/#REF!</f>
        <v>#REF!</v>
      </c>
      <c r="X37" s="52" t="e">
        <f>#REF!/#REF!</f>
        <v>#REF!</v>
      </c>
      <c r="Y37" s="52" t="e">
        <f>#REF!/#REF!</f>
        <v>#REF!</v>
      </c>
    </row>
    <row r="38" spans="1:25">
      <c r="A38" s="111" t="s">
        <v>561</v>
      </c>
      <c r="B38" s="50" t="e">
        <f>#REF!/#REF!</f>
        <v>#REF!</v>
      </c>
      <c r="C38" s="51" t="e">
        <f>#REF!/#REF!</f>
        <v>#REF!</v>
      </c>
      <c r="D38" s="50" t="e">
        <f>#REF!/#REF!</f>
        <v>#REF!</v>
      </c>
      <c r="E38" s="51" t="e">
        <f>#REF!/#REF!</f>
        <v>#REF!</v>
      </c>
      <c r="F38" s="52" t="e">
        <f>#REF!/#REF!</f>
        <v>#REF!</v>
      </c>
      <c r="G38" s="53" t="e">
        <f>#REF!/#REF!</f>
        <v>#REF!</v>
      </c>
      <c r="H38" s="54" t="e">
        <f>#REF!/#REF!</f>
        <v>#REF!</v>
      </c>
      <c r="I38" s="58" t="e">
        <f>#REF!/#REF!</f>
        <v>#REF!</v>
      </c>
      <c r="J38" s="54" t="e">
        <f>#REF!/#REF!</f>
        <v>#REF!</v>
      </c>
      <c r="K38" s="58" t="e">
        <f>#REF!/#REF!</f>
        <v>#REF!</v>
      </c>
      <c r="L38" s="54" t="e">
        <f>#REF!/#REF!</f>
        <v>#REF!</v>
      </c>
      <c r="M38" s="272" t="e">
        <f>#REF!/#REF!</f>
        <v>#REF!</v>
      </c>
      <c r="N38" s="50" t="e">
        <f>#REF!/#REF!</f>
        <v>#REF!</v>
      </c>
      <c r="O38" s="51" t="e">
        <f>#REF!/#REF!</f>
        <v>#REF!</v>
      </c>
      <c r="P38" s="50" t="e">
        <f>#REF!/#REF!</f>
        <v>#REF!</v>
      </c>
      <c r="Q38" s="51" t="e">
        <f>#REF!/#REF!</f>
        <v>#REF!</v>
      </c>
      <c r="R38" s="52" t="e">
        <f>#REF!/#REF!</f>
        <v>#REF!</v>
      </c>
      <c r="S38" s="53" t="e">
        <f>#REF!/#REF!</f>
        <v>#REF!</v>
      </c>
      <c r="T38" s="52" t="e">
        <f>#REF!/#REF!</f>
        <v>#REF!</v>
      </c>
      <c r="U38" s="53" t="e">
        <f>#REF!/#REF!</f>
        <v>#REF!</v>
      </c>
      <c r="V38" s="52" t="e">
        <f>#REF!/#REF!</f>
        <v>#REF!</v>
      </c>
      <c r="W38" s="53" t="e">
        <f>#REF!/#REF!</f>
        <v>#REF!</v>
      </c>
      <c r="X38" s="52" t="e">
        <f>#REF!/#REF!</f>
        <v>#REF!</v>
      </c>
      <c r="Y38" s="52" t="e">
        <f>#REF!/#REF!</f>
        <v>#REF!</v>
      </c>
    </row>
    <row r="39" spans="1:25">
      <c r="A39" s="111" t="s">
        <v>562</v>
      </c>
      <c r="B39" s="50" t="e">
        <f>#REF!/#REF!</f>
        <v>#REF!</v>
      </c>
      <c r="C39" s="51" t="e">
        <f>#REF!/#REF!</f>
        <v>#REF!</v>
      </c>
      <c r="D39" s="50" t="e">
        <f>#REF!/#REF!</f>
        <v>#REF!</v>
      </c>
      <c r="E39" s="51" t="e">
        <f>#REF!/#REF!</f>
        <v>#REF!</v>
      </c>
      <c r="F39" s="52" t="e">
        <f>#REF!/#REF!</f>
        <v>#REF!</v>
      </c>
      <c r="G39" s="53" t="e">
        <f>#REF!/#REF!</f>
        <v>#REF!</v>
      </c>
      <c r="H39" s="54" t="e">
        <f>#REF!/#REF!</f>
        <v>#REF!</v>
      </c>
      <c r="I39" s="58" t="e">
        <f>#REF!/#REF!</f>
        <v>#REF!</v>
      </c>
      <c r="J39" s="54" t="e">
        <f>#REF!/#REF!</f>
        <v>#REF!</v>
      </c>
      <c r="K39" s="58" t="e">
        <f>#REF!/#REF!</f>
        <v>#REF!</v>
      </c>
      <c r="L39" s="54" t="e">
        <f>#REF!/#REF!</f>
        <v>#REF!</v>
      </c>
      <c r="M39" s="272" t="e">
        <f>#REF!/#REF!</f>
        <v>#REF!</v>
      </c>
      <c r="N39" s="50" t="e">
        <f>#REF!/#REF!</f>
        <v>#REF!</v>
      </c>
      <c r="O39" s="51" t="e">
        <f>#REF!/#REF!</f>
        <v>#REF!</v>
      </c>
      <c r="P39" s="50" t="e">
        <f>#REF!/#REF!</f>
        <v>#REF!</v>
      </c>
      <c r="Q39" s="51" t="e">
        <f>#REF!/#REF!</f>
        <v>#REF!</v>
      </c>
      <c r="R39" s="52" t="e">
        <f>#REF!/#REF!</f>
        <v>#REF!</v>
      </c>
      <c r="S39" s="53" t="e">
        <f>#REF!/#REF!</f>
        <v>#REF!</v>
      </c>
      <c r="T39" s="52" t="e">
        <f>#REF!/#REF!</f>
        <v>#REF!</v>
      </c>
      <c r="U39" s="53" t="e">
        <f>#REF!/#REF!</f>
        <v>#REF!</v>
      </c>
      <c r="V39" s="52" t="e">
        <f>#REF!/#REF!</f>
        <v>#REF!</v>
      </c>
      <c r="W39" s="53" t="e">
        <f>#REF!/#REF!</f>
        <v>#REF!</v>
      </c>
      <c r="X39" s="52" t="e">
        <f>#REF!/#REF!</f>
        <v>#REF!</v>
      </c>
      <c r="Y39" s="52" t="e">
        <f>#REF!/#REF!</f>
        <v>#REF!</v>
      </c>
    </row>
    <row r="40" spans="1:25">
      <c r="A40" s="111" t="s">
        <v>563</v>
      </c>
      <c r="B40" s="50" t="e">
        <f>#REF!/#REF!</f>
        <v>#REF!</v>
      </c>
      <c r="C40" s="51" t="e">
        <f>#REF!/#REF!</f>
        <v>#REF!</v>
      </c>
      <c r="D40" s="50" t="e">
        <f>#REF!/#REF!</f>
        <v>#REF!</v>
      </c>
      <c r="E40" s="51" t="e">
        <f>#REF!/#REF!</f>
        <v>#REF!</v>
      </c>
      <c r="F40" s="52" t="e">
        <f>#REF!/#REF!</f>
        <v>#REF!</v>
      </c>
      <c r="G40" s="53" t="e">
        <f>#REF!/#REF!</f>
        <v>#REF!</v>
      </c>
      <c r="H40" s="54" t="e">
        <f>#REF!/#REF!</f>
        <v>#REF!</v>
      </c>
      <c r="I40" s="58" t="e">
        <f>#REF!/#REF!</f>
        <v>#REF!</v>
      </c>
      <c r="J40" s="54" t="e">
        <f>#REF!/#REF!</f>
        <v>#REF!</v>
      </c>
      <c r="K40" s="58" t="e">
        <f>#REF!/#REF!</f>
        <v>#REF!</v>
      </c>
      <c r="L40" s="54" t="e">
        <f>#REF!/#REF!</f>
        <v>#REF!</v>
      </c>
      <c r="M40" s="272" t="e">
        <f>#REF!/#REF!</f>
        <v>#REF!</v>
      </c>
      <c r="N40" s="50" t="e">
        <f>#REF!/#REF!</f>
        <v>#REF!</v>
      </c>
      <c r="O40" s="51" t="e">
        <f>#REF!/#REF!</f>
        <v>#REF!</v>
      </c>
      <c r="P40" s="50" t="e">
        <f>#REF!/#REF!</f>
        <v>#REF!</v>
      </c>
      <c r="Q40" s="51" t="e">
        <f>#REF!/#REF!</f>
        <v>#REF!</v>
      </c>
      <c r="R40" s="52" t="e">
        <f>#REF!/#REF!</f>
        <v>#REF!</v>
      </c>
      <c r="S40" s="53" t="e">
        <f>#REF!/#REF!</f>
        <v>#REF!</v>
      </c>
      <c r="T40" s="52" t="e">
        <f>#REF!/#REF!</f>
        <v>#REF!</v>
      </c>
      <c r="U40" s="53" t="e">
        <f>#REF!/#REF!</f>
        <v>#REF!</v>
      </c>
      <c r="V40" s="52" t="e">
        <f>#REF!/#REF!</f>
        <v>#REF!</v>
      </c>
      <c r="W40" s="53" t="e">
        <f>#REF!/#REF!</f>
        <v>#REF!</v>
      </c>
      <c r="X40" s="52" t="e">
        <f>#REF!/#REF!</f>
        <v>#REF!</v>
      </c>
      <c r="Y40" s="52" t="e">
        <f>#REF!/#REF!</f>
        <v>#REF!</v>
      </c>
    </row>
    <row r="41" spans="1:25">
      <c r="A41" s="171" t="s">
        <v>564</v>
      </c>
      <c r="B41" s="59" t="e">
        <f>#REF!/#REF!</f>
        <v>#REF!</v>
      </c>
      <c r="C41" s="60" t="e">
        <f>#REF!/#REF!</f>
        <v>#REF!</v>
      </c>
      <c r="D41" s="59" t="e">
        <f>#REF!/#REF!</f>
        <v>#REF!</v>
      </c>
      <c r="E41" s="60" t="e">
        <f>#REF!/#REF!</f>
        <v>#REF!</v>
      </c>
      <c r="F41" s="61" t="e">
        <f>#REF!/#REF!</f>
        <v>#REF!</v>
      </c>
      <c r="G41" s="62" t="e">
        <f>#REF!/#REF!</f>
        <v>#REF!</v>
      </c>
      <c r="H41" s="63" t="e">
        <f>#REF!/#REF!</f>
        <v>#REF!</v>
      </c>
      <c r="I41" s="64" t="e">
        <f>#REF!/#REF!</f>
        <v>#REF!</v>
      </c>
      <c r="J41" s="63" t="e">
        <f>#REF!/#REF!</f>
        <v>#REF!</v>
      </c>
      <c r="K41" s="64" t="e">
        <f>#REF!/#REF!</f>
        <v>#REF!</v>
      </c>
      <c r="L41" s="63" t="e">
        <f>#REF!/#REF!</f>
        <v>#REF!</v>
      </c>
      <c r="M41" s="273" t="e">
        <f>#REF!/#REF!</f>
        <v>#REF!</v>
      </c>
      <c r="N41" s="59" t="e">
        <f>#REF!/#REF!</f>
        <v>#REF!</v>
      </c>
      <c r="O41" s="60" t="e">
        <f>#REF!/#REF!</f>
        <v>#REF!</v>
      </c>
      <c r="P41" s="59" t="e">
        <f>#REF!/#REF!</f>
        <v>#REF!</v>
      </c>
      <c r="Q41" s="60" t="e">
        <f>#REF!/#REF!</f>
        <v>#REF!</v>
      </c>
      <c r="R41" s="61" t="e">
        <f>#REF!/#REF!</f>
        <v>#REF!</v>
      </c>
      <c r="S41" s="62" t="e">
        <f>#REF!/#REF!</f>
        <v>#REF!</v>
      </c>
      <c r="T41" s="61" t="e">
        <f>#REF!/#REF!</f>
        <v>#REF!</v>
      </c>
      <c r="U41" s="62" t="e">
        <f>#REF!/#REF!</f>
        <v>#REF!</v>
      </c>
      <c r="V41" s="61" t="e">
        <f>#REF!/#REF!</f>
        <v>#REF!</v>
      </c>
      <c r="W41" s="62" t="e">
        <f>#REF!/#REF!</f>
        <v>#REF!</v>
      </c>
      <c r="X41" s="61" t="e">
        <f>#REF!/#REF!</f>
        <v>#REF!</v>
      </c>
      <c r="Y41" s="61" t="e">
        <f>#REF!/#REF!</f>
        <v>#REF!</v>
      </c>
    </row>
    <row r="42" spans="1:25">
      <c r="A42" s="111" t="s">
        <v>565</v>
      </c>
      <c r="B42" s="50" t="e">
        <f>#REF!/#REF!</f>
        <v>#REF!</v>
      </c>
      <c r="C42" s="51" t="e">
        <f>#REF!/#REF!</f>
        <v>#REF!</v>
      </c>
      <c r="D42" s="50" t="e">
        <f>#REF!/#REF!</f>
        <v>#REF!</v>
      </c>
      <c r="E42" s="51" t="e">
        <f>#REF!/#REF!</f>
        <v>#REF!</v>
      </c>
      <c r="F42" s="52" t="e">
        <f>#REF!/#REF!</f>
        <v>#REF!</v>
      </c>
      <c r="G42" s="53" t="e">
        <f>#REF!/#REF!</f>
        <v>#REF!</v>
      </c>
      <c r="H42" s="54" t="e">
        <f>#REF!/#REF!</f>
        <v>#REF!</v>
      </c>
      <c r="I42" s="58" t="e">
        <f>#REF!/#REF!</f>
        <v>#REF!</v>
      </c>
      <c r="J42" s="54" t="e">
        <f>#REF!/#REF!</f>
        <v>#REF!</v>
      </c>
      <c r="K42" s="58" t="e">
        <f>#REF!/#REF!</f>
        <v>#REF!</v>
      </c>
      <c r="L42" s="54" t="e">
        <f>#REF!/#REF!</f>
        <v>#REF!</v>
      </c>
      <c r="M42" s="272" t="e">
        <f>#REF!/#REF!</f>
        <v>#REF!</v>
      </c>
      <c r="N42" s="50" t="e">
        <f>#REF!/#REF!</f>
        <v>#REF!</v>
      </c>
      <c r="O42" s="51" t="e">
        <f>#REF!/#REF!</f>
        <v>#REF!</v>
      </c>
      <c r="P42" s="50" t="e">
        <f>#REF!/#REF!</f>
        <v>#REF!</v>
      </c>
      <c r="Q42" s="51" t="e">
        <f>#REF!/#REF!</f>
        <v>#REF!</v>
      </c>
      <c r="R42" s="52" t="e">
        <f>#REF!/#REF!</f>
        <v>#REF!</v>
      </c>
      <c r="S42" s="53" t="e">
        <f>#REF!/#REF!</f>
        <v>#REF!</v>
      </c>
      <c r="T42" s="52" t="e">
        <f>#REF!/#REF!</f>
        <v>#REF!</v>
      </c>
      <c r="U42" s="53" t="e">
        <f>#REF!/#REF!</f>
        <v>#REF!</v>
      </c>
      <c r="V42" s="52" t="e">
        <f>#REF!/#REF!</f>
        <v>#REF!</v>
      </c>
      <c r="W42" s="53" t="e">
        <f>#REF!/#REF!</f>
        <v>#REF!</v>
      </c>
      <c r="X42" s="52" t="e">
        <f>#REF!/#REF!</f>
        <v>#REF!</v>
      </c>
      <c r="Y42" s="52" t="e">
        <f>#REF!/#REF!</f>
        <v>#REF!</v>
      </c>
    </row>
    <row r="43" spans="1:25">
      <c r="A43" s="111" t="s">
        <v>566</v>
      </c>
      <c r="B43" s="50" t="e">
        <f>#REF!/#REF!</f>
        <v>#REF!</v>
      </c>
      <c r="C43" s="51" t="e">
        <f>#REF!/#REF!</f>
        <v>#REF!</v>
      </c>
      <c r="D43" s="50" t="e">
        <f>#REF!/#REF!</f>
        <v>#REF!</v>
      </c>
      <c r="E43" s="51" t="e">
        <f>#REF!/#REF!</f>
        <v>#REF!</v>
      </c>
      <c r="F43" s="52" t="e">
        <f>#REF!/#REF!</f>
        <v>#REF!</v>
      </c>
      <c r="G43" s="53" t="e">
        <f>#REF!/#REF!</f>
        <v>#REF!</v>
      </c>
      <c r="H43" s="54" t="e">
        <f>#REF!/#REF!</f>
        <v>#REF!</v>
      </c>
      <c r="I43" s="58" t="e">
        <f>#REF!/#REF!</f>
        <v>#REF!</v>
      </c>
      <c r="J43" s="54" t="e">
        <f>#REF!/#REF!</f>
        <v>#REF!</v>
      </c>
      <c r="K43" s="58" t="e">
        <f>#REF!/#REF!</f>
        <v>#REF!</v>
      </c>
      <c r="L43" s="54" t="e">
        <f>#REF!/#REF!</f>
        <v>#REF!</v>
      </c>
      <c r="M43" s="272" t="e">
        <f>#REF!/#REF!</f>
        <v>#REF!</v>
      </c>
      <c r="N43" s="50" t="e">
        <f>#REF!/#REF!</f>
        <v>#REF!</v>
      </c>
      <c r="O43" s="51" t="e">
        <f>#REF!/#REF!</f>
        <v>#REF!</v>
      </c>
      <c r="P43" s="50" t="e">
        <f>#REF!/#REF!</f>
        <v>#REF!</v>
      </c>
      <c r="Q43" s="51" t="e">
        <f>#REF!/#REF!</f>
        <v>#REF!</v>
      </c>
      <c r="R43" s="52" t="e">
        <f>#REF!/#REF!</f>
        <v>#REF!</v>
      </c>
      <c r="S43" s="53" t="e">
        <f>#REF!/#REF!</f>
        <v>#REF!</v>
      </c>
      <c r="T43" s="52" t="e">
        <f>#REF!/#REF!</f>
        <v>#REF!</v>
      </c>
      <c r="U43" s="53" t="e">
        <f>#REF!/#REF!</f>
        <v>#REF!</v>
      </c>
      <c r="V43" s="52" t="e">
        <f>#REF!/#REF!</f>
        <v>#REF!</v>
      </c>
      <c r="W43" s="53" t="e">
        <f>#REF!/#REF!</f>
        <v>#REF!</v>
      </c>
      <c r="X43" s="52" t="e">
        <f>#REF!/#REF!</f>
        <v>#REF!</v>
      </c>
      <c r="Y43" s="52" t="e">
        <f>#REF!/#REF!</f>
        <v>#REF!</v>
      </c>
    </row>
    <row r="44" spans="1:25">
      <c r="A44" s="111" t="s">
        <v>567</v>
      </c>
      <c r="B44" s="50" t="e">
        <f>#REF!/#REF!</f>
        <v>#REF!</v>
      </c>
      <c r="C44" s="51" t="e">
        <f>#REF!/#REF!</f>
        <v>#REF!</v>
      </c>
      <c r="D44" s="50" t="e">
        <f>#REF!/#REF!</f>
        <v>#REF!</v>
      </c>
      <c r="E44" s="51" t="e">
        <f>#REF!/#REF!</f>
        <v>#REF!</v>
      </c>
      <c r="F44" s="52" t="e">
        <f>#REF!/#REF!</f>
        <v>#REF!</v>
      </c>
      <c r="G44" s="53" t="e">
        <f>#REF!/#REF!</f>
        <v>#REF!</v>
      </c>
      <c r="H44" s="54" t="e">
        <f>#REF!/#REF!</f>
        <v>#REF!</v>
      </c>
      <c r="I44" s="58" t="e">
        <f>#REF!/#REF!</f>
        <v>#REF!</v>
      </c>
      <c r="J44" s="54" t="e">
        <f>#REF!/#REF!</f>
        <v>#REF!</v>
      </c>
      <c r="K44" s="58" t="e">
        <f>#REF!/#REF!</f>
        <v>#REF!</v>
      </c>
      <c r="L44" s="54" t="e">
        <f>#REF!/#REF!</f>
        <v>#REF!</v>
      </c>
      <c r="M44" s="272" t="e">
        <f>#REF!/#REF!</f>
        <v>#REF!</v>
      </c>
      <c r="N44" s="50" t="e">
        <f>#REF!/#REF!</f>
        <v>#REF!</v>
      </c>
      <c r="O44" s="51" t="e">
        <f>#REF!/#REF!</f>
        <v>#REF!</v>
      </c>
      <c r="P44" s="50" t="e">
        <f>#REF!/#REF!</f>
        <v>#REF!</v>
      </c>
      <c r="Q44" s="51" t="e">
        <f>#REF!/#REF!</f>
        <v>#REF!</v>
      </c>
      <c r="R44" s="52" t="e">
        <f>#REF!/#REF!</f>
        <v>#REF!</v>
      </c>
      <c r="S44" s="53" t="e">
        <f>#REF!/#REF!</f>
        <v>#REF!</v>
      </c>
      <c r="T44" s="52" t="e">
        <f>#REF!/#REF!</f>
        <v>#REF!</v>
      </c>
      <c r="U44" s="53" t="e">
        <f>#REF!/#REF!</f>
        <v>#REF!</v>
      </c>
      <c r="V44" s="52" t="e">
        <f>#REF!/#REF!</f>
        <v>#REF!</v>
      </c>
      <c r="W44" s="53" t="e">
        <f>#REF!/#REF!</f>
        <v>#REF!</v>
      </c>
      <c r="X44" s="52" t="e">
        <f>#REF!/#REF!</f>
        <v>#REF!</v>
      </c>
      <c r="Y44" s="52" t="e">
        <f>#REF!/#REF!</f>
        <v>#REF!</v>
      </c>
    </row>
    <row r="45" spans="1:25">
      <c r="A45" s="111" t="s">
        <v>568</v>
      </c>
      <c r="B45" s="50" t="e">
        <f>#REF!/#REF!</f>
        <v>#REF!</v>
      </c>
      <c r="C45" s="51" t="e">
        <f>#REF!/#REF!</f>
        <v>#REF!</v>
      </c>
      <c r="D45" s="50" t="e">
        <f>#REF!/#REF!</f>
        <v>#REF!</v>
      </c>
      <c r="E45" s="51" t="e">
        <f>#REF!/#REF!</f>
        <v>#REF!</v>
      </c>
      <c r="F45" s="52" t="e">
        <f>#REF!/#REF!</f>
        <v>#REF!</v>
      </c>
      <c r="G45" s="53" t="e">
        <f>#REF!/#REF!</f>
        <v>#REF!</v>
      </c>
      <c r="H45" s="54" t="e">
        <f>#REF!/#REF!</f>
        <v>#REF!</v>
      </c>
      <c r="I45" s="58" t="e">
        <f>#REF!/#REF!</f>
        <v>#REF!</v>
      </c>
      <c r="J45" s="54" t="e">
        <f>#REF!/#REF!</f>
        <v>#REF!</v>
      </c>
      <c r="K45" s="58" t="e">
        <f>#REF!/#REF!</f>
        <v>#REF!</v>
      </c>
      <c r="L45" s="54" t="e">
        <f>#REF!/#REF!</f>
        <v>#REF!</v>
      </c>
      <c r="M45" s="272" t="e">
        <f>#REF!/#REF!</f>
        <v>#REF!</v>
      </c>
      <c r="N45" s="50" t="e">
        <f>#REF!/#REF!</f>
        <v>#REF!</v>
      </c>
      <c r="O45" s="51" t="e">
        <f>#REF!/#REF!</f>
        <v>#REF!</v>
      </c>
      <c r="P45" s="50" t="e">
        <f>#REF!/#REF!</f>
        <v>#REF!</v>
      </c>
      <c r="Q45" s="51" t="e">
        <f>#REF!/#REF!</f>
        <v>#REF!</v>
      </c>
      <c r="R45" s="52" t="e">
        <f>#REF!/#REF!</f>
        <v>#REF!</v>
      </c>
      <c r="S45" s="53" t="e">
        <f>#REF!/#REF!</f>
        <v>#REF!</v>
      </c>
      <c r="T45" s="52" t="e">
        <f>#REF!/#REF!</f>
        <v>#REF!</v>
      </c>
      <c r="U45" s="53" t="e">
        <f>#REF!/#REF!</f>
        <v>#REF!</v>
      </c>
      <c r="V45" s="52" t="e">
        <f>#REF!/#REF!</f>
        <v>#REF!</v>
      </c>
      <c r="W45" s="53" t="e">
        <f>#REF!/#REF!</f>
        <v>#REF!</v>
      </c>
      <c r="X45" s="52" t="e">
        <f>#REF!/#REF!</f>
        <v>#REF!</v>
      </c>
      <c r="Y45" s="52" t="e">
        <f>#REF!/#REF!</f>
        <v>#REF!</v>
      </c>
    </row>
    <row r="46" spans="1:25">
      <c r="A46" s="171" t="s">
        <v>569</v>
      </c>
      <c r="B46" s="59" t="e">
        <f>#REF!/#REF!</f>
        <v>#REF!</v>
      </c>
      <c r="C46" s="60" t="e">
        <f>#REF!/#REF!</f>
        <v>#REF!</v>
      </c>
      <c r="D46" s="59" t="e">
        <f>#REF!/#REF!</f>
        <v>#REF!</v>
      </c>
      <c r="E46" s="60" t="e">
        <f>#REF!/#REF!</f>
        <v>#REF!</v>
      </c>
      <c r="F46" s="61" t="e">
        <f>#REF!/#REF!</f>
        <v>#REF!</v>
      </c>
      <c r="G46" s="62" t="e">
        <f>#REF!/#REF!</f>
        <v>#REF!</v>
      </c>
      <c r="H46" s="63" t="e">
        <f>#REF!/#REF!</f>
        <v>#REF!</v>
      </c>
      <c r="I46" s="64" t="e">
        <f>#REF!/#REF!</f>
        <v>#REF!</v>
      </c>
      <c r="J46" s="63" t="e">
        <f>#REF!/#REF!</f>
        <v>#REF!</v>
      </c>
      <c r="K46" s="64" t="e">
        <f>#REF!/#REF!</f>
        <v>#REF!</v>
      </c>
      <c r="L46" s="63" t="e">
        <f>#REF!/#REF!</f>
        <v>#REF!</v>
      </c>
      <c r="M46" s="273" t="e">
        <f>#REF!/#REF!</f>
        <v>#REF!</v>
      </c>
      <c r="N46" s="59" t="e">
        <f>#REF!/#REF!</f>
        <v>#REF!</v>
      </c>
      <c r="O46" s="60" t="e">
        <f>#REF!/#REF!</f>
        <v>#REF!</v>
      </c>
      <c r="P46" s="59" t="e">
        <f>#REF!/#REF!</f>
        <v>#REF!</v>
      </c>
      <c r="Q46" s="60" t="e">
        <f>#REF!/#REF!</f>
        <v>#REF!</v>
      </c>
      <c r="R46" s="61" t="e">
        <f>#REF!/#REF!</f>
        <v>#REF!</v>
      </c>
      <c r="S46" s="62" t="e">
        <f>#REF!/#REF!</f>
        <v>#REF!</v>
      </c>
      <c r="T46" s="61" t="e">
        <f>#REF!/#REF!</f>
        <v>#REF!</v>
      </c>
      <c r="U46" s="62" t="e">
        <f>#REF!/#REF!</f>
        <v>#REF!</v>
      </c>
      <c r="V46" s="61" t="e">
        <f>#REF!/#REF!</f>
        <v>#REF!</v>
      </c>
      <c r="W46" s="62" t="e">
        <f>#REF!/#REF!</f>
        <v>#REF!</v>
      </c>
      <c r="X46" s="61" t="e">
        <f>#REF!/#REF!</f>
        <v>#REF!</v>
      </c>
      <c r="Y46" s="61" t="e">
        <f>#REF!/#REF!</f>
        <v>#REF!</v>
      </c>
    </row>
    <row r="47" spans="1:25">
      <c r="A47" s="111" t="s">
        <v>570</v>
      </c>
      <c r="B47" s="50" t="e">
        <f>#REF!/#REF!</f>
        <v>#REF!</v>
      </c>
      <c r="C47" s="51" t="e">
        <f>#REF!/#REF!</f>
        <v>#REF!</v>
      </c>
      <c r="D47" s="50" t="e">
        <f>#REF!/#REF!</f>
        <v>#REF!</v>
      </c>
      <c r="E47" s="51" t="e">
        <f>#REF!/#REF!</f>
        <v>#REF!</v>
      </c>
      <c r="F47" s="52" t="e">
        <f>#REF!/#REF!</f>
        <v>#REF!</v>
      </c>
      <c r="G47" s="53" t="e">
        <f>#REF!/#REF!</f>
        <v>#REF!</v>
      </c>
      <c r="H47" s="54" t="e">
        <f>#REF!/#REF!</f>
        <v>#REF!</v>
      </c>
      <c r="I47" s="58" t="e">
        <f>#REF!/#REF!</f>
        <v>#REF!</v>
      </c>
      <c r="J47" s="54" t="e">
        <f>#REF!/#REF!</f>
        <v>#REF!</v>
      </c>
      <c r="K47" s="58" t="e">
        <f>#REF!/#REF!</f>
        <v>#REF!</v>
      </c>
      <c r="L47" s="54" t="e">
        <f>#REF!/#REF!</f>
        <v>#REF!</v>
      </c>
      <c r="M47" s="272" t="e">
        <f>#REF!/#REF!</f>
        <v>#REF!</v>
      </c>
      <c r="N47" s="50" t="e">
        <f>#REF!/#REF!</f>
        <v>#REF!</v>
      </c>
      <c r="O47" s="51" t="e">
        <f>#REF!/#REF!</f>
        <v>#REF!</v>
      </c>
      <c r="P47" s="50" t="e">
        <f>#REF!/#REF!</f>
        <v>#REF!</v>
      </c>
      <c r="Q47" s="51" t="e">
        <f>#REF!/#REF!</f>
        <v>#REF!</v>
      </c>
      <c r="R47" s="52" t="e">
        <f>#REF!/#REF!</f>
        <v>#REF!</v>
      </c>
      <c r="S47" s="53" t="e">
        <f>#REF!/#REF!</f>
        <v>#REF!</v>
      </c>
      <c r="T47" s="52" t="e">
        <f>#REF!/#REF!</f>
        <v>#REF!</v>
      </c>
      <c r="U47" s="53" t="e">
        <f>#REF!/#REF!</f>
        <v>#REF!</v>
      </c>
      <c r="V47" s="52" t="e">
        <f>#REF!/#REF!</f>
        <v>#REF!</v>
      </c>
      <c r="W47" s="53" t="e">
        <f>#REF!/#REF!</f>
        <v>#REF!</v>
      </c>
      <c r="X47" s="52" t="e">
        <f>#REF!/#REF!</f>
        <v>#REF!</v>
      </c>
      <c r="Y47" s="52" t="e">
        <f>#REF!/#REF!</f>
        <v>#REF!</v>
      </c>
    </row>
    <row r="48" spans="1:25">
      <c r="A48" s="111" t="s">
        <v>571</v>
      </c>
      <c r="B48" s="50" t="e">
        <f>#REF!/#REF!</f>
        <v>#REF!</v>
      </c>
      <c r="C48" s="51" t="e">
        <f>#REF!/#REF!</f>
        <v>#REF!</v>
      </c>
      <c r="D48" s="50" t="e">
        <f>#REF!/#REF!</f>
        <v>#REF!</v>
      </c>
      <c r="E48" s="51" t="e">
        <f>#REF!/#REF!</f>
        <v>#REF!</v>
      </c>
      <c r="F48" s="52" t="e">
        <f>#REF!/#REF!</f>
        <v>#REF!</v>
      </c>
      <c r="G48" s="53" t="e">
        <f>#REF!/#REF!</f>
        <v>#REF!</v>
      </c>
      <c r="H48" s="54" t="e">
        <f>#REF!/#REF!</f>
        <v>#REF!</v>
      </c>
      <c r="I48" s="58" t="e">
        <f>#REF!/#REF!</f>
        <v>#REF!</v>
      </c>
      <c r="J48" s="54" t="e">
        <f>#REF!/#REF!</f>
        <v>#REF!</v>
      </c>
      <c r="K48" s="58" t="e">
        <f>#REF!/#REF!</f>
        <v>#REF!</v>
      </c>
      <c r="L48" s="54" t="e">
        <f>#REF!/#REF!</f>
        <v>#REF!</v>
      </c>
      <c r="M48" s="272" t="e">
        <f>#REF!/#REF!</f>
        <v>#REF!</v>
      </c>
      <c r="N48" s="50" t="e">
        <f>#REF!/#REF!</f>
        <v>#REF!</v>
      </c>
      <c r="O48" s="51" t="e">
        <f>#REF!/#REF!</f>
        <v>#REF!</v>
      </c>
      <c r="P48" s="50" t="e">
        <f>#REF!/#REF!</f>
        <v>#REF!</v>
      </c>
      <c r="Q48" s="51" t="e">
        <f>#REF!/#REF!</f>
        <v>#REF!</v>
      </c>
      <c r="R48" s="52" t="e">
        <f>#REF!/#REF!</f>
        <v>#REF!</v>
      </c>
      <c r="S48" s="53" t="e">
        <f>#REF!/#REF!</f>
        <v>#REF!</v>
      </c>
      <c r="T48" s="52" t="e">
        <f>#REF!/#REF!</f>
        <v>#REF!</v>
      </c>
      <c r="U48" s="53" t="e">
        <f>#REF!/#REF!</f>
        <v>#REF!</v>
      </c>
      <c r="V48" s="52" t="e">
        <f>#REF!/#REF!</f>
        <v>#REF!</v>
      </c>
      <c r="W48" s="53" t="e">
        <f>#REF!/#REF!</f>
        <v>#REF!</v>
      </c>
      <c r="X48" s="52" t="e">
        <f>#REF!/#REF!</f>
        <v>#REF!</v>
      </c>
      <c r="Y48" s="52" t="e">
        <f>#REF!/#REF!</f>
        <v>#REF!</v>
      </c>
    </row>
    <row r="49" spans="1:25">
      <c r="A49" s="111" t="s">
        <v>572</v>
      </c>
      <c r="B49" s="50" t="e">
        <f>#REF!/#REF!</f>
        <v>#REF!</v>
      </c>
      <c r="C49" s="51" t="e">
        <f>#REF!/#REF!</f>
        <v>#REF!</v>
      </c>
      <c r="D49" s="50" t="e">
        <f>#REF!/#REF!</f>
        <v>#REF!</v>
      </c>
      <c r="E49" s="51" t="e">
        <f>#REF!/#REF!</f>
        <v>#REF!</v>
      </c>
      <c r="F49" s="52" t="e">
        <f>#REF!/#REF!</f>
        <v>#REF!</v>
      </c>
      <c r="G49" s="53" t="e">
        <f>#REF!/#REF!</f>
        <v>#REF!</v>
      </c>
      <c r="H49" s="54" t="e">
        <f>#REF!/#REF!</f>
        <v>#REF!</v>
      </c>
      <c r="I49" s="58" t="e">
        <f>#REF!/#REF!</f>
        <v>#REF!</v>
      </c>
      <c r="J49" s="54" t="e">
        <f>#REF!/#REF!</f>
        <v>#REF!</v>
      </c>
      <c r="K49" s="58" t="e">
        <f>#REF!/#REF!</f>
        <v>#REF!</v>
      </c>
      <c r="L49" s="54" t="e">
        <f>#REF!/#REF!</f>
        <v>#REF!</v>
      </c>
      <c r="M49" s="272" t="e">
        <f>#REF!/#REF!</f>
        <v>#REF!</v>
      </c>
      <c r="N49" s="50" t="e">
        <f>#REF!/#REF!</f>
        <v>#REF!</v>
      </c>
      <c r="O49" s="51" t="e">
        <f>#REF!/#REF!</f>
        <v>#REF!</v>
      </c>
      <c r="P49" s="50" t="e">
        <f>#REF!/#REF!</f>
        <v>#REF!</v>
      </c>
      <c r="Q49" s="51" t="e">
        <f>#REF!/#REF!</f>
        <v>#REF!</v>
      </c>
      <c r="R49" s="52" t="e">
        <f>#REF!/#REF!</f>
        <v>#REF!</v>
      </c>
      <c r="S49" s="53" t="e">
        <f>#REF!/#REF!</f>
        <v>#REF!</v>
      </c>
      <c r="T49" s="52" t="e">
        <f>#REF!/#REF!</f>
        <v>#REF!</v>
      </c>
      <c r="U49" s="53" t="e">
        <f>#REF!/#REF!</f>
        <v>#REF!</v>
      </c>
      <c r="V49" s="52" t="e">
        <f>#REF!/#REF!</f>
        <v>#REF!</v>
      </c>
      <c r="W49" s="53" t="e">
        <f>#REF!/#REF!</f>
        <v>#REF!</v>
      </c>
      <c r="X49" s="52" t="e">
        <f>#REF!/#REF!</f>
        <v>#REF!</v>
      </c>
      <c r="Y49" s="52" t="e">
        <f>#REF!/#REF!</f>
        <v>#REF!</v>
      </c>
    </row>
    <row r="50" spans="1:25">
      <c r="A50" s="111" t="s">
        <v>573</v>
      </c>
      <c r="B50" s="50" t="e">
        <f>#REF!/#REF!</f>
        <v>#REF!</v>
      </c>
      <c r="C50" s="51" t="e">
        <f>#REF!/#REF!</f>
        <v>#REF!</v>
      </c>
      <c r="D50" s="50" t="e">
        <f>#REF!/#REF!</f>
        <v>#REF!</v>
      </c>
      <c r="E50" s="51" t="e">
        <f>#REF!/#REF!</f>
        <v>#REF!</v>
      </c>
      <c r="F50" s="52" t="e">
        <f>#REF!/#REF!</f>
        <v>#REF!</v>
      </c>
      <c r="G50" s="53" t="e">
        <f>#REF!/#REF!</f>
        <v>#REF!</v>
      </c>
      <c r="H50" s="54" t="e">
        <f>#REF!/#REF!</f>
        <v>#REF!</v>
      </c>
      <c r="I50" s="58" t="e">
        <f>#REF!/#REF!</f>
        <v>#REF!</v>
      </c>
      <c r="J50" s="54" t="e">
        <f>#REF!/#REF!</f>
        <v>#REF!</v>
      </c>
      <c r="K50" s="58" t="e">
        <f>#REF!/#REF!</f>
        <v>#REF!</v>
      </c>
      <c r="L50" s="54" t="e">
        <f>#REF!/#REF!</f>
        <v>#REF!</v>
      </c>
      <c r="M50" s="272" t="e">
        <f>#REF!/#REF!</f>
        <v>#REF!</v>
      </c>
      <c r="N50" s="50" t="e">
        <f>#REF!/#REF!</f>
        <v>#REF!</v>
      </c>
      <c r="O50" s="51" t="e">
        <f>#REF!/#REF!</f>
        <v>#REF!</v>
      </c>
      <c r="P50" s="50" t="e">
        <f>#REF!/#REF!</f>
        <v>#REF!</v>
      </c>
      <c r="Q50" s="51" t="e">
        <f>#REF!/#REF!</f>
        <v>#REF!</v>
      </c>
      <c r="R50" s="52" t="e">
        <f>#REF!/#REF!</f>
        <v>#REF!</v>
      </c>
      <c r="S50" s="53" t="e">
        <f>#REF!/#REF!</f>
        <v>#REF!</v>
      </c>
      <c r="T50" s="52" t="e">
        <f>#REF!/#REF!</f>
        <v>#REF!</v>
      </c>
      <c r="U50" s="53" t="e">
        <f>#REF!/#REF!</f>
        <v>#REF!</v>
      </c>
      <c r="V50" s="52" t="e">
        <f>#REF!/#REF!</f>
        <v>#REF!</v>
      </c>
      <c r="W50" s="53" t="e">
        <f>#REF!/#REF!</f>
        <v>#REF!</v>
      </c>
      <c r="X50" s="52" t="e">
        <f>#REF!/#REF!</f>
        <v>#REF!</v>
      </c>
      <c r="Y50" s="52" t="e">
        <f>#REF!/#REF!</f>
        <v>#REF!</v>
      </c>
    </row>
    <row r="51" spans="1:25">
      <c r="A51" s="171" t="s">
        <v>574</v>
      </c>
      <c r="B51" s="59" t="e">
        <f>#REF!/#REF!</f>
        <v>#REF!</v>
      </c>
      <c r="C51" s="60" t="e">
        <f>#REF!/#REF!</f>
        <v>#REF!</v>
      </c>
      <c r="D51" s="59" t="e">
        <f>#REF!/#REF!</f>
        <v>#REF!</v>
      </c>
      <c r="E51" s="60" t="e">
        <f>#REF!/#REF!</f>
        <v>#REF!</v>
      </c>
      <c r="F51" s="61" t="e">
        <f>#REF!/#REF!</f>
        <v>#REF!</v>
      </c>
      <c r="G51" s="62" t="e">
        <f>#REF!/#REF!</f>
        <v>#REF!</v>
      </c>
      <c r="H51" s="63" t="e">
        <f>#REF!/#REF!</f>
        <v>#REF!</v>
      </c>
      <c r="I51" s="64" t="e">
        <f>#REF!/#REF!</f>
        <v>#REF!</v>
      </c>
      <c r="J51" s="63" t="e">
        <f>#REF!/#REF!</f>
        <v>#REF!</v>
      </c>
      <c r="K51" s="64" t="e">
        <f>#REF!/#REF!</f>
        <v>#REF!</v>
      </c>
      <c r="L51" s="63" t="e">
        <f>#REF!/#REF!</f>
        <v>#REF!</v>
      </c>
      <c r="M51" s="273" t="e">
        <f>#REF!/#REF!</f>
        <v>#REF!</v>
      </c>
      <c r="N51" s="59" t="e">
        <f>#REF!/#REF!</f>
        <v>#REF!</v>
      </c>
      <c r="O51" s="60" t="e">
        <f>#REF!/#REF!</f>
        <v>#REF!</v>
      </c>
      <c r="P51" s="59" t="e">
        <f>#REF!/#REF!</f>
        <v>#REF!</v>
      </c>
      <c r="Q51" s="60" t="e">
        <f>#REF!/#REF!</f>
        <v>#REF!</v>
      </c>
      <c r="R51" s="61" t="e">
        <f>#REF!/#REF!</f>
        <v>#REF!</v>
      </c>
      <c r="S51" s="62" t="e">
        <f>#REF!/#REF!</f>
        <v>#REF!</v>
      </c>
      <c r="T51" s="61" t="e">
        <f>#REF!/#REF!</f>
        <v>#REF!</v>
      </c>
      <c r="U51" s="62" t="e">
        <f>#REF!/#REF!</f>
        <v>#REF!</v>
      </c>
      <c r="V51" s="61" t="e">
        <f>#REF!/#REF!</f>
        <v>#REF!</v>
      </c>
      <c r="W51" s="62" t="e">
        <f>#REF!/#REF!</f>
        <v>#REF!</v>
      </c>
      <c r="X51" s="61" t="e">
        <f>#REF!/#REF!</f>
        <v>#REF!</v>
      </c>
      <c r="Y51" s="61" t="e">
        <f>#REF!/#REF!</f>
        <v>#REF!</v>
      </c>
    </row>
    <row r="52" spans="1:25">
      <c r="A52" s="111" t="s">
        <v>575</v>
      </c>
      <c r="B52" s="50" t="e">
        <f>#REF!/#REF!</f>
        <v>#REF!</v>
      </c>
      <c r="C52" s="51" t="e">
        <f>#REF!/#REF!</f>
        <v>#REF!</v>
      </c>
      <c r="D52" s="50" t="e">
        <f>#REF!/#REF!</f>
        <v>#REF!</v>
      </c>
      <c r="E52" s="51" t="e">
        <f>#REF!/#REF!</f>
        <v>#REF!</v>
      </c>
      <c r="F52" s="52" t="e">
        <f>#REF!/#REF!</f>
        <v>#REF!</v>
      </c>
      <c r="G52" s="53" t="e">
        <f>#REF!/#REF!</f>
        <v>#REF!</v>
      </c>
      <c r="H52" s="54" t="e">
        <f>#REF!/#REF!</f>
        <v>#REF!</v>
      </c>
      <c r="I52" s="58" t="e">
        <f>#REF!/#REF!</f>
        <v>#REF!</v>
      </c>
      <c r="J52" s="54" t="e">
        <f>#REF!/#REF!</f>
        <v>#REF!</v>
      </c>
      <c r="K52" s="58" t="e">
        <f>#REF!/#REF!</f>
        <v>#REF!</v>
      </c>
      <c r="L52" s="54" t="e">
        <f>#REF!/#REF!</f>
        <v>#REF!</v>
      </c>
      <c r="M52" s="272" t="e">
        <f>#REF!/#REF!</f>
        <v>#REF!</v>
      </c>
      <c r="N52" s="50" t="e">
        <f>#REF!/#REF!</f>
        <v>#REF!</v>
      </c>
      <c r="O52" s="51" t="e">
        <f>#REF!/#REF!</f>
        <v>#REF!</v>
      </c>
      <c r="P52" s="50" t="e">
        <f>#REF!/#REF!</f>
        <v>#REF!</v>
      </c>
      <c r="Q52" s="51" t="e">
        <f>#REF!/#REF!</f>
        <v>#REF!</v>
      </c>
      <c r="R52" s="52" t="e">
        <f>#REF!/#REF!</f>
        <v>#REF!</v>
      </c>
      <c r="S52" s="53" t="e">
        <f>#REF!/#REF!</f>
        <v>#REF!</v>
      </c>
      <c r="T52" s="52" t="e">
        <f>#REF!/#REF!</f>
        <v>#REF!</v>
      </c>
      <c r="U52" s="53" t="e">
        <f>#REF!/#REF!</f>
        <v>#REF!</v>
      </c>
      <c r="V52" s="52" t="e">
        <f>#REF!/#REF!</f>
        <v>#REF!</v>
      </c>
      <c r="W52" s="53" t="e">
        <f>#REF!/#REF!</f>
        <v>#REF!</v>
      </c>
      <c r="X52" s="52" t="e">
        <f>#REF!/#REF!</f>
        <v>#REF!</v>
      </c>
      <c r="Y52" s="52" t="e">
        <f>#REF!/#REF!</f>
        <v>#REF!</v>
      </c>
    </row>
    <row r="53" spans="1:25">
      <c r="A53" s="111" t="s">
        <v>576</v>
      </c>
      <c r="B53" s="50" t="e">
        <f>#REF!/#REF!</f>
        <v>#REF!</v>
      </c>
      <c r="C53" s="51" t="e">
        <f>#REF!/#REF!</f>
        <v>#REF!</v>
      </c>
      <c r="D53" s="50" t="e">
        <f>#REF!/#REF!</f>
        <v>#REF!</v>
      </c>
      <c r="E53" s="51" t="e">
        <f>#REF!/#REF!</f>
        <v>#REF!</v>
      </c>
      <c r="F53" s="52" t="e">
        <f>#REF!/#REF!</f>
        <v>#REF!</v>
      </c>
      <c r="G53" s="53" t="e">
        <f>#REF!/#REF!</f>
        <v>#REF!</v>
      </c>
      <c r="H53" s="54" t="e">
        <f>#REF!/#REF!</f>
        <v>#REF!</v>
      </c>
      <c r="I53" s="58" t="e">
        <f>#REF!/#REF!</f>
        <v>#REF!</v>
      </c>
      <c r="J53" s="54" t="e">
        <f>#REF!/#REF!</f>
        <v>#REF!</v>
      </c>
      <c r="K53" s="58" t="e">
        <f>#REF!/#REF!</f>
        <v>#REF!</v>
      </c>
      <c r="L53" s="54" t="e">
        <f>#REF!/#REF!</f>
        <v>#REF!</v>
      </c>
      <c r="M53" s="272" t="e">
        <f>#REF!/#REF!</f>
        <v>#REF!</v>
      </c>
      <c r="N53" s="50" t="e">
        <f>#REF!/#REF!</f>
        <v>#REF!</v>
      </c>
      <c r="O53" s="51" t="e">
        <f>#REF!/#REF!</f>
        <v>#REF!</v>
      </c>
      <c r="P53" s="50" t="e">
        <f>#REF!/#REF!</f>
        <v>#REF!</v>
      </c>
      <c r="Q53" s="51" t="e">
        <f>#REF!/#REF!</f>
        <v>#REF!</v>
      </c>
      <c r="R53" s="52" t="e">
        <f>#REF!/#REF!</f>
        <v>#REF!</v>
      </c>
      <c r="S53" s="53" t="e">
        <f>#REF!/#REF!</f>
        <v>#REF!</v>
      </c>
      <c r="T53" s="52" t="e">
        <f>#REF!/#REF!</f>
        <v>#REF!</v>
      </c>
      <c r="U53" s="53" t="e">
        <f>#REF!/#REF!</f>
        <v>#REF!</v>
      </c>
      <c r="V53" s="52" t="e">
        <f>#REF!/#REF!</f>
        <v>#REF!</v>
      </c>
      <c r="W53" s="53" t="e">
        <f>#REF!/#REF!</f>
        <v>#REF!</v>
      </c>
      <c r="X53" s="52" t="e">
        <f>#REF!/#REF!</f>
        <v>#REF!</v>
      </c>
      <c r="Y53" s="52" t="e">
        <f>#REF!/#REF!</f>
        <v>#REF!</v>
      </c>
    </row>
    <row r="54" spans="1:25">
      <c r="A54" s="111" t="s">
        <v>577</v>
      </c>
      <c r="B54" s="50" t="e">
        <f>#REF!/#REF!</f>
        <v>#REF!</v>
      </c>
      <c r="C54" s="51" t="e">
        <f>#REF!/#REF!</f>
        <v>#REF!</v>
      </c>
      <c r="D54" s="50" t="e">
        <f>#REF!/#REF!</f>
        <v>#REF!</v>
      </c>
      <c r="E54" s="51" t="e">
        <f>#REF!/#REF!</f>
        <v>#REF!</v>
      </c>
      <c r="F54" s="52" t="e">
        <f>#REF!/#REF!</f>
        <v>#REF!</v>
      </c>
      <c r="G54" s="53" t="e">
        <f>#REF!/#REF!</f>
        <v>#REF!</v>
      </c>
      <c r="H54" s="54" t="e">
        <f>#REF!/#REF!</f>
        <v>#REF!</v>
      </c>
      <c r="I54" s="58" t="e">
        <f>#REF!/#REF!</f>
        <v>#REF!</v>
      </c>
      <c r="J54" s="54" t="e">
        <f>#REF!/#REF!</f>
        <v>#REF!</v>
      </c>
      <c r="K54" s="58" t="e">
        <f>#REF!/#REF!</f>
        <v>#REF!</v>
      </c>
      <c r="L54" s="54" t="e">
        <f>#REF!/#REF!</f>
        <v>#REF!</v>
      </c>
      <c r="M54" s="272" t="e">
        <f>#REF!/#REF!</f>
        <v>#REF!</v>
      </c>
      <c r="N54" s="50" t="e">
        <f>#REF!/#REF!</f>
        <v>#REF!</v>
      </c>
      <c r="O54" s="51" t="e">
        <f>#REF!/#REF!</f>
        <v>#REF!</v>
      </c>
      <c r="P54" s="50" t="e">
        <f>#REF!/#REF!</f>
        <v>#REF!</v>
      </c>
      <c r="Q54" s="51" t="e">
        <f>#REF!/#REF!</f>
        <v>#REF!</v>
      </c>
      <c r="R54" s="52" t="e">
        <f>#REF!/#REF!</f>
        <v>#REF!</v>
      </c>
      <c r="S54" s="53" t="e">
        <f>#REF!/#REF!</f>
        <v>#REF!</v>
      </c>
      <c r="T54" s="52" t="e">
        <f>#REF!/#REF!</f>
        <v>#REF!</v>
      </c>
      <c r="U54" s="53" t="e">
        <f>#REF!/#REF!</f>
        <v>#REF!</v>
      </c>
      <c r="V54" s="52" t="e">
        <f>#REF!/#REF!</f>
        <v>#REF!</v>
      </c>
      <c r="W54" s="53" t="e">
        <f>#REF!/#REF!</f>
        <v>#REF!</v>
      </c>
      <c r="X54" s="52" t="e">
        <f>#REF!/#REF!</f>
        <v>#REF!</v>
      </c>
      <c r="Y54" s="52" t="e">
        <f>#REF!/#REF!</f>
        <v>#REF!</v>
      </c>
    </row>
    <row r="55" spans="1:25">
      <c r="A55" s="111" t="s">
        <v>578</v>
      </c>
      <c r="B55" s="50" t="e">
        <f>#REF!/#REF!</f>
        <v>#REF!</v>
      </c>
      <c r="C55" s="51" t="e">
        <f>#REF!/#REF!</f>
        <v>#REF!</v>
      </c>
      <c r="D55" s="50" t="e">
        <f>#REF!/#REF!</f>
        <v>#REF!</v>
      </c>
      <c r="E55" s="51" t="e">
        <f>#REF!/#REF!</f>
        <v>#REF!</v>
      </c>
      <c r="F55" s="52" t="e">
        <f>#REF!/#REF!</f>
        <v>#REF!</v>
      </c>
      <c r="G55" s="53" t="e">
        <f>#REF!/#REF!</f>
        <v>#REF!</v>
      </c>
      <c r="H55" s="54" t="e">
        <f>#REF!/#REF!</f>
        <v>#REF!</v>
      </c>
      <c r="I55" s="58" t="e">
        <f>#REF!/#REF!</f>
        <v>#REF!</v>
      </c>
      <c r="J55" s="54" t="e">
        <f>#REF!/#REF!</f>
        <v>#REF!</v>
      </c>
      <c r="K55" s="58" t="e">
        <f>#REF!/#REF!</f>
        <v>#REF!</v>
      </c>
      <c r="L55" s="54" t="e">
        <f>#REF!/#REF!</f>
        <v>#REF!</v>
      </c>
      <c r="M55" s="272" t="e">
        <f>#REF!/#REF!</f>
        <v>#REF!</v>
      </c>
      <c r="N55" s="50" t="e">
        <f>#REF!/#REF!</f>
        <v>#REF!</v>
      </c>
      <c r="O55" s="51" t="e">
        <f>#REF!/#REF!</f>
        <v>#REF!</v>
      </c>
      <c r="P55" s="50" t="e">
        <f>#REF!/#REF!</f>
        <v>#REF!</v>
      </c>
      <c r="Q55" s="51" t="e">
        <f>#REF!/#REF!</f>
        <v>#REF!</v>
      </c>
      <c r="R55" s="52" t="e">
        <f>#REF!/#REF!</f>
        <v>#REF!</v>
      </c>
      <c r="S55" s="53" t="e">
        <f>#REF!/#REF!</f>
        <v>#REF!</v>
      </c>
      <c r="T55" s="52" t="e">
        <f>#REF!/#REF!</f>
        <v>#REF!</v>
      </c>
      <c r="U55" s="53" t="e">
        <f>#REF!/#REF!</f>
        <v>#REF!</v>
      </c>
      <c r="V55" s="52" t="e">
        <f>#REF!/#REF!</f>
        <v>#REF!</v>
      </c>
      <c r="W55" s="53" t="e">
        <f>#REF!/#REF!</f>
        <v>#REF!</v>
      </c>
      <c r="X55" s="52" t="e">
        <f>#REF!/#REF!</f>
        <v>#REF!</v>
      </c>
      <c r="Y55" s="52" t="e">
        <f>#REF!/#REF!</f>
        <v>#REF!</v>
      </c>
    </row>
    <row r="56" spans="1:25">
      <c r="A56" s="171" t="s">
        <v>579</v>
      </c>
      <c r="B56" s="59" t="e">
        <f>#REF!/#REF!</f>
        <v>#REF!</v>
      </c>
      <c r="C56" s="60" t="e">
        <f>#REF!/#REF!</f>
        <v>#REF!</v>
      </c>
      <c r="D56" s="59" t="e">
        <f>#REF!/#REF!</f>
        <v>#REF!</v>
      </c>
      <c r="E56" s="60" t="e">
        <f>#REF!/#REF!</f>
        <v>#REF!</v>
      </c>
      <c r="F56" s="61" t="e">
        <f>#REF!/#REF!</f>
        <v>#REF!</v>
      </c>
      <c r="G56" s="62" t="e">
        <f>#REF!/#REF!</f>
        <v>#REF!</v>
      </c>
      <c r="H56" s="63" t="e">
        <f>#REF!/#REF!</f>
        <v>#REF!</v>
      </c>
      <c r="I56" s="64" t="e">
        <f>#REF!/#REF!</f>
        <v>#REF!</v>
      </c>
      <c r="J56" s="63" t="e">
        <f>#REF!/#REF!</f>
        <v>#REF!</v>
      </c>
      <c r="K56" s="64" t="e">
        <f>#REF!/#REF!</f>
        <v>#REF!</v>
      </c>
      <c r="L56" s="63" t="e">
        <f>#REF!/#REF!</f>
        <v>#REF!</v>
      </c>
      <c r="M56" s="273" t="e">
        <f>#REF!/#REF!</f>
        <v>#REF!</v>
      </c>
      <c r="N56" s="59" t="e">
        <f>#REF!/#REF!</f>
        <v>#REF!</v>
      </c>
      <c r="O56" s="60" t="e">
        <f>#REF!/#REF!</f>
        <v>#REF!</v>
      </c>
      <c r="P56" s="59" t="e">
        <f>#REF!/#REF!</f>
        <v>#REF!</v>
      </c>
      <c r="Q56" s="60" t="e">
        <f>#REF!/#REF!</f>
        <v>#REF!</v>
      </c>
      <c r="R56" s="61" t="e">
        <f>#REF!/#REF!</f>
        <v>#REF!</v>
      </c>
      <c r="S56" s="62" t="e">
        <f>#REF!/#REF!</f>
        <v>#REF!</v>
      </c>
      <c r="T56" s="61" t="e">
        <f>#REF!/#REF!</f>
        <v>#REF!</v>
      </c>
      <c r="U56" s="62" t="e">
        <f>#REF!/#REF!</f>
        <v>#REF!</v>
      </c>
      <c r="V56" s="61" t="e">
        <f>#REF!/#REF!</f>
        <v>#REF!</v>
      </c>
      <c r="W56" s="62" t="e">
        <f>#REF!/#REF!</f>
        <v>#REF!</v>
      </c>
      <c r="X56" s="61" t="e">
        <f>#REF!/#REF!</f>
        <v>#REF!</v>
      </c>
      <c r="Y56" s="61" t="e">
        <f>#REF!/#REF!</f>
        <v>#REF!</v>
      </c>
    </row>
  </sheetData>
  <customSheetViews>
    <customSheetView guid="{6F28069D-A7F4-41D2-AA1B-4487F97E36F1}" showPageBreaks="1" printArea="1" showRuler="0">
      <pageMargins left="0.78740157480314965" right="0.39370078740157483" top="0.78740157480314965" bottom="0.39370078740157483" header="0.51181102362204722" footer="0.51181102362204722"/>
      <pageSetup paperSize="8" orientation="landscape" horizontalDpi="4294967292" r:id="rId1"/>
      <headerFooter alignWithMargins="0"/>
    </customSheetView>
  </customSheetViews>
  <mergeCells count="25">
    <mergeCell ref="S4:S5"/>
    <mergeCell ref="T3:Y3"/>
    <mergeCell ref="H3:M3"/>
    <mergeCell ref="J4:J5"/>
    <mergeCell ref="H4:I4"/>
    <mergeCell ref="V4:V5"/>
    <mergeCell ref="W4:W5"/>
    <mergeCell ref="X4:X5"/>
    <mergeCell ref="Y4:Y5"/>
    <mergeCell ref="L4:L5"/>
    <mergeCell ref="M4:M5"/>
    <mergeCell ref="T4:U4"/>
    <mergeCell ref="D4:D5"/>
    <mergeCell ref="E4:E5"/>
    <mergeCell ref="G4:G5"/>
    <mergeCell ref="R4:R5"/>
    <mergeCell ref="A3:A5"/>
    <mergeCell ref="F4:F5"/>
    <mergeCell ref="K4:K5"/>
    <mergeCell ref="B3:E3"/>
    <mergeCell ref="B4:C4"/>
    <mergeCell ref="N3:Q3"/>
    <mergeCell ref="N4:O4"/>
    <mergeCell ref="P4:P5"/>
    <mergeCell ref="Q4:Q5"/>
  </mergeCells>
  <phoneticPr fontId="2"/>
  <pageMargins left="0.78740157480314965" right="0.39370078740157483" top="0.78740157480314965" bottom="0.39370078740157483" header="0.51181102362204722" footer="0.51181102362204722"/>
  <pageSetup paperSize="8" orientation="landscape" horizontalDpi="4294967292" r:id="rId2"/>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6"/>
  <dimension ref="A1:S213"/>
  <sheetViews>
    <sheetView zoomScale="70" zoomScaleNormal="70" workbookViewId="0">
      <selection sqref="A1:S1"/>
    </sheetView>
  </sheetViews>
  <sheetFormatPr defaultColWidth="9" defaultRowHeight="13"/>
  <cols>
    <col min="1" max="1" width="4.6328125" style="6" customWidth="1"/>
    <col min="2" max="2" width="12.36328125" style="6" customWidth="1"/>
    <col min="3" max="3" width="1.6328125" style="6" customWidth="1"/>
    <col min="4" max="4" width="12.36328125" style="5" customWidth="1"/>
    <col min="5" max="5" width="1.6328125" style="5" customWidth="1"/>
    <col min="6" max="9" width="16.90625" style="5" customWidth="1"/>
    <col min="10" max="10" width="9" style="5"/>
    <col min="11" max="11" width="4.6328125" style="5" customWidth="1"/>
    <col min="12" max="12" width="12.36328125" style="5" customWidth="1"/>
    <col min="13" max="13" width="1.6328125" style="5" customWidth="1"/>
    <col min="14" max="14" width="12.36328125" style="5" customWidth="1"/>
    <col min="15" max="15" width="1.6328125" style="5" customWidth="1"/>
    <col min="16" max="19" width="16.90625" style="5" customWidth="1"/>
    <col min="20" max="16384" width="9" style="5"/>
  </cols>
  <sheetData>
    <row r="1" spans="1:19" ht="19">
      <c r="A1" s="818" t="s">
        <v>726</v>
      </c>
      <c r="B1" s="886"/>
      <c r="C1" s="886"/>
      <c r="D1" s="886"/>
      <c r="E1" s="886"/>
      <c r="F1" s="886"/>
      <c r="G1" s="886"/>
      <c r="H1" s="886"/>
      <c r="I1" s="886"/>
      <c r="J1" s="886"/>
      <c r="K1" s="886"/>
      <c r="L1" s="886"/>
      <c r="M1" s="886"/>
      <c r="N1" s="886"/>
      <c r="O1" s="886"/>
      <c r="P1" s="886"/>
      <c r="Q1" s="886"/>
      <c r="R1" s="886"/>
      <c r="S1" s="886"/>
    </row>
    <row r="2" spans="1:19">
      <c r="R2" s="891" t="s">
        <v>715</v>
      </c>
      <c r="S2" s="891" t="s">
        <v>721</v>
      </c>
    </row>
    <row r="3" spans="1:19" ht="19.5" customHeight="1">
      <c r="A3" s="822" t="s">
        <v>527</v>
      </c>
      <c r="B3" s="843"/>
      <c r="C3" s="843"/>
      <c r="D3" s="843"/>
      <c r="E3" s="844"/>
      <c r="F3" s="887" t="s">
        <v>175</v>
      </c>
      <c r="G3" s="888"/>
      <c r="H3" s="887" t="s">
        <v>202</v>
      </c>
      <c r="I3" s="888"/>
      <c r="K3" s="822" t="s">
        <v>527</v>
      </c>
      <c r="L3" s="843"/>
      <c r="M3" s="843"/>
      <c r="N3" s="843"/>
      <c r="O3" s="844"/>
      <c r="P3" s="887" t="s">
        <v>175</v>
      </c>
      <c r="Q3" s="888"/>
      <c r="R3" s="887" t="s">
        <v>202</v>
      </c>
      <c r="S3" s="888"/>
    </row>
    <row r="4" spans="1:19" ht="19.5" customHeight="1">
      <c r="A4" s="845"/>
      <c r="B4" s="846"/>
      <c r="C4" s="846"/>
      <c r="D4" s="846"/>
      <c r="E4" s="847"/>
      <c r="F4" s="11" t="s">
        <v>176</v>
      </c>
      <c r="G4" s="11" t="s">
        <v>177</v>
      </c>
      <c r="H4" s="11" t="s">
        <v>176</v>
      </c>
      <c r="I4" s="11" t="s">
        <v>177</v>
      </c>
      <c r="K4" s="845"/>
      <c r="L4" s="846"/>
      <c r="M4" s="846"/>
      <c r="N4" s="846"/>
      <c r="O4" s="847"/>
      <c r="P4" s="11" t="s">
        <v>176</v>
      </c>
      <c r="Q4" s="11" t="s">
        <v>177</v>
      </c>
      <c r="R4" s="11" t="s">
        <v>176</v>
      </c>
      <c r="S4" s="11" t="s">
        <v>177</v>
      </c>
    </row>
    <row r="5" spans="1:19" ht="17.25" customHeight="1">
      <c r="A5" s="9"/>
      <c r="B5" s="10"/>
      <c r="C5" s="254"/>
      <c r="D5" s="255"/>
      <c r="E5" s="256"/>
      <c r="F5" s="151" t="s">
        <v>178</v>
      </c>
      <c r="G5" s="16" t="s">
        <v>179</v>
      </c>
      <c r="H5" s="151" t="s">
        <v>180</v>
      </c>
      <c r="I5" s="16" t="s">
        <v>180</v>
      </c>
      <c r="K5" s="883" t="s">
        <v>172</v>
      </c>
      <c r="L5" s="763"/>
      <c r="M5" s="226"/>
      <c r="N5" s="255"/>
      <c r="O5" s="257"/>
      <c r="P5" s="151" t="s">
        <v>178</v>
      </c>
      <c r="Q5" s="16" t="s">
        <v>179</v>
      </c>
      <c r="R5" s="151" t="s">
        <v>180</v>
      </c>
      <c r="S5" s="16" t="s">
        <v>180</v>
      </c>
    </row>
    <row r="6" spans="1:19" ht="17.25" customHeight="1">
      <c r="A6" s="872" t="s">
        <v>181</v>
      </c>
      <c r="B6" s="889"/>
      <c r="C6" s="258"/>
      <c r="D6" s="93" t="s">
        <v>499</v>
      </c>
      <c r="E6" s="93"/>
      <c r="F6" s="259">
        <v>1262191454</v>
      </c>
      <c r="G6" s="260">
        <v>14402282007.924999</v>
      </c>
      <c r="H6" s="457">
        <v>111.29667556545546</v>
      </c>
      <c r="I6" s="458">
        <v>106.03796220773208</v>
      </c>
      <c r="K6" s="884"/>
      <c r="L6" s="875" t="s">
        <v>206</v>
      </c>
      <c r="M6" s="762"/>
      <c r="N6" s="93" t="s">
        <v>499</v>
      </c>
      <c r="O6" s="94"/>
      <c r="P6" s="259">
        <v>1252077</v>
      </c>
      <c r="Q6" s="260">
        <v>157318356.20899999</v>
      </c>
      <c r="R6" s="457">
        <v>100.98046648170849</v>
      </c>
      <c r="S6" s="458">
        <v>97.906359021774463</v>
      </c>
    </row>
    <row r="7" spans="1:19" ht="17.25" customHeight="1">
      <c r="A7" s="890"/>
      <c r="B7" s="889"/>
      <c r="C7" s="258"/>
      <c r="D7" s="93" t="s">
        <v>182</v>
      </c>
      <c r="E7" s="93"/>
      <c r="F7" s="259">
        <v>685615690</v>
      </c>
      <c r="G7" s="260">
        <v>10163070168.375</v>
      </c>
      <c r="H7" s="457">
        <v>113.83086021138153</v>
      </c>
      <c r="I7" s="458">
        <v>106.63073341314069</v>
      </c>
      <c r="K7" s="884"/>
      <c r="L7" s="875"/>
      <c r="M7" s="33"/>
      <c r="N7" s="93" t="s">
        <v>182</v>
      </c>
      <c r="O7" s="94"/>
      <c r="P7" s="259">
        <v>730682</v>
      </c>
      <c r="Q7" s="260">
        <v>140258948.829</v>
      </c>
      <c r="R7" s="457">
        <v>100.87597347643431</v>
      </c>
      <c r="S7" s="458">
        <v>97.969535668580832</v>
      </c>
    </row>
    <row r="8" spans="1:19" ht="17.25" customHeight="1">
      <c r="A8" s="890"/>
      <c r="B8" s="889"/>
      <c r="C8" s="258"/>
      <c r="D8" s="93" t="s">
        <v>183</v>
      </c>
      <c r="E8" s="93"/>
      <c r="F8" s="259">
        <v>160018215</v>
      </c>
      <c r="G8" s="260">
        <v>1310113807.4990001</v>
      </c>
      <c r="H8" s="457">
        <v>102.00742096010057</v>
      </c>
      <c r="I8" s="458">
        <v>102.03853388967413</v>
      </c>
      <c r="K8" s="884"/>
      <c r="L8" s="875"/>
      <c r="M8" s="33"/>
      <c r="N8" s="93" t="s">
        <v>183</v>
      </c>
      <c r="O8" s="94"/>
      <c r="P8" s="259">
        <v>2653</v>
      </c>
      <c r="Q8" s="260">
        <v>11543.079</v>
      </c>
      <c r="R8" s="457">
        <v>105.52903739061257</v>
      </c>
      <c r="S8" s="458">
        <v>113.18034595513194</v>
      </c>
    </row>
    <row r="9" spans="1:19" ht="17.25" customHeight="1">
      <c r="A9" s="890"/>
      <c r="B9" s="889"/>
      <c r="C9" s="258"/>
      <c r="D9" s="93" t="s">
        <v>184</v>
      </c>
      <c r="E9" s="93"/>
      <c r="F9" s="259">
        <v>413715742</v>
      </c>
      <c r="G9" s="260">
        <v>2674837424.3460002</v>
      </c>
      <c r="H9" s="457">
        <v>111.08781670362409</v>
      </c>
      <c r="I9" s="458">
        <v>105.61662469732912</v>
      </c>
      <c r="K9" s="884"/>
      <c r="L9" s="875"/>
      <c r="M9" s="33"/>
      <c r="N9" s="93" t="s">
        <v>184</v>
      </c>
      <c r="O9" s="94"/>
      <c r="P9" s="259">
        <v>517428</v>
      </c>
      <c r="Q9" s="260">
        <v>16449568.016000001</v>
      </c>
      <c r="R9" s="457">
        <v>101.09866062269811</v>
      </c>
      <c r="S9" s="458">
        <v>97.417197803080555</v>
      </c>
    </row>
    <row r="10" spans="1:19" ht="17.25" customHeight="1">
      <c r="A10" s="890"/>
      <c r="B10" s="889"/>
      <c r="C10" s="258"/>
      <c r="D10" s="412" t="s">
        <v>224</v>
      </c>
      <c r="E10" s="93"/>
      <c r="F10" s="259">
        <v>7849458</v>
      </c>
      <c r="G10" s="260">
        <v>93831613.708000004</v>
      </c>
      <c r="H10" s="457">
        <v>98.598547825733064</v>
      </c>
      <c r="I10" s="458">
        <v>96.310036250470716</v>
      </c>
      <c r="K10" s="884"/>
      <c r="L10" s="875"/>
      <c r="M10" s="33"/>
      <c r="N10" s="412" t="s">
        <v>224</v>
      </c>
      <c r="O10" s="94"/>
      <c r="P10" s="259">
        <v>14092</v>
      </c>
      <c r="Q10" s="260">
        <v>497040.59399999998</v>
      </c>
      <c r="R10" s="457">
        <v>93.034924407473426</v>
      </c>
      <c r="S10" s="458">
        <v>93.414848027648603</v>
      </c>
    </row>
    <row r="11" spans="1:19" ht="17.25" customHeight="1">
      <c r="A11" s="845"/>
      <c r="B11" s="847"/>
      <c r="C11" s="213"/>
      <c r="D11" s="95" t="s">
        <v>185</v>
      </c>
      <c r="E11" s="95"/>
      <c r="F11" s="262">
        <v>2841807</v>
      </c>
      <c r="G11" s="263">
        <v>160428993.99700001</v>
      </c>
      <c r="H11" s="457">
        <v>114.77591932990867</v>
      </c>
      <c r="I11" s="458">
        <v>116.9759049730344</v>
      </c>
      <c r="K11" s="884"/>
      <c r="L11" s="876"/>
      <c r="M11" s="92"/>
      <c r="N11" s="95" t="s">
        <v>185</v>
      </c>
      <c r="O11" s="96"/>
      <c r="P11" s="262">
        <v>1314</v>
      </c>
      <c r="Q11" s="263">
        <v>101255.69100000001</v>
      </c>
      <c r="R11" s="461">
        <v>103.95569620253164</v>
      </c>
      <c r="S11" s="462">
        <v>114.2587929612189</v>
      </c>
    </row>
    <row r="12" spans="1:19" ht="17.25" customHeight="1">
      <c r="A12" s="822" t="s">
        <v>498</v>
      </c>
      <c r="B12" s="823"/>
      <c r="C12" s="258"/>
      <c r="D12" s="93" t="s">
        <v>499</v>
      </c>
      <c r="E12" s="93"/>
      <c r="F12" s="259">
        <v>959734347</v>
      </c>
      <c r="G12" s="260">
        <v>11486116589.433001</v>
      </c>
      <c r="H12" s="459">
        <v>107.00659564514999</v>
      </c>
      <c r="I12" s="460">
        <v>106.04640216066439</v>
      </c>
      <c r="K12" s="884"/>
      <c r="L12" s="877" t="s">
        <v>502</v>
      </c>
      <c r="M12" s="89"/>
      <c r="N12" s="93" t="s">
        <v>499</v>
      </c>
      <c r="O12" s="93"/>
      <c r="P12" s="259">
        <v>49370</v>
      </c>
      <c r="Q12" s="260">
        <v>880658.93900000001</v>
      </c>
      <c r="R12" s="457">
        <v>82.714829024745768</v>
      </c>
      <c r="S12" s="458">
        <v>80.373905836492185</v>
      </c>
    </row>
    <row r="13" spans="1:19" ht="17.25" customHeight="1">
      <c r="A13" s="872"/>
      <c r="B13" s="873"/>
      <c r="C13" s="258"/>
      <c r="D13" s="93" t="s">
        <v>182</v>
      </c>
      <c r="E13" s="93"/>
      <c r="F13" s="259">
        <v>503290480</v>
      </c>
      <c r="G13" s="260">
        <v>8051172267.7309999</v>
      </c>
      <c r="H13" s="457">
        <v>107.18208220383173</v>
      </c>
      <c r="I13" s="458">
        <v>106.68133789615739</v>
      </c>
      <c r="K13" s="884"/>
      <c r="L13" s="878"/>
      <c r="M13" s="89"/>
      <c r="N13" s="93" t="s">
        <v>182</v>
      </c>
      <c r="O13" s="93"/>
      <c r="P13" s="259">
        <v>18919</v>
      </c>
      <c r="Q13" s="260">
        <v>735410.28799999994</v>
      </c>
      <c r="R13" s="457">
        <v>79.658947368421053</v>
      </c>
      <c r="S13" s="458">
        <v>79.470366400141515</v>
      </c>
    </row>
    <row r="14" spans="1:19" ht="17.25" customHeight="1">
      <c r="A14" s="872"/>
      <c r="B14" s="873"/>
      <c r="C14" s="258"/>
      <c r="D14" s="93" t="s">
        <v>183</v>
      </c>
      <c r="E14" s="93"/>
      <c r="F14" s="259">
        <v>136905934</v>
      </c>
      <c r="G14" s="260">
        <v>1190697144.6329999</v>
      </c>
      <c r="H14" s="457">
        <v>101.97718563092451</v>
      </c>
      <c r="I14" s="458">
        <v>101.98046035336993</v>
      </c>
      <c r="K14" s="884"/>
      <c r="L14" s="878"/>
      <c r="M14" s="89"/>
      <c r="N14" s="93" t="s">
        <v>183</v>
      </c>
      <c r="O14" s="93"/>
      <c r="P14" s="259">
        <v>28689</v>
      </c>
      <c r="Q14" s="260">
        <v>135676.606</v>
      </c>
      <c r="R14" s="457">
        <v>84.933980697495414</v>
      </c>
      <c r="S14" s="458">
        <v>85.968250512476857</v>
      </c>
    </row>
    <row r="15" spans="1:19" ht="17.25" customHeight="1">
      <c r="A15" s="872"/>
      <c r="B15" s="873"/>
      <c r="C15" s="258"/>
      <c r="D15" s="93" t="s">
        <v>184</v>
      </c>
      <c r="E15" s="93"/>
      <c r="F15" s="259">
        <v>318605526</v>
      </c>
      <c r="G15" s="260">
        <v>2166373944.3629999</v>
      </c>
      <c r="H15" s="457">
        <v>109.01643634817586</v>
      </c>
      <c r="I15" s="458">
        <v>106.02917733231314</v>
      </c>
      <c r="K15" s="884"/>
      <c r="L15" s="878"/>
      <c r="M15" s="89"/>
      <c r="N15" s="93" t="s">
        <v>184</v>
      </c>
      <c r="O15" s="93"/>
      <c r="P15" s="259">
        <v>1713</v>
      </c>
      <c r="Q15" s="260">
        <v>6883.5230000000001</v>
      </c>
      <c r="R15" s="457">
        <v>82.23715794527125</v>
      </c>
      <c r="S15" s="458">
        <v>79.576175480169255</v>
      </c>
    </row>
    <row r="16" spans="1:19" ht="17.25" customHeight="1">
      <c r="A16" s="872"/>
      <c r="B16" s="873"/>
      <c r="C16" s="258"/>
      <c r="D16" s="412" t="s">
        <v>224</v>
      </c>
      <c r="E16" s="93"/>
      <c r="F16" s="259">
        <v>5708220</v>
      </c>
      <c r="G16" s="260">
        <v>27852149.127</v>
      </c>
      <c r="H16" s="457">
        <v>98.086999196501168</v>
      </c>
      <c r="I16" s="458">
        <v>95.798645261679368</v>
      </c>
      <c r="K16" s="884"/>
      <c r="L16" s="878"/>
      <c r="M16" s="89"/>
      <c r="N16" s="412" t="s">
        <v>224</v>
      </c>
      <c r="O16" s="93"/>
      <c r="P16" s="259">
        <v>96</v>
      </c>
      <c r="Q16" s="260">
        <v>1283.9849999999999</v>
      </c>
      <c r="R16" s="457">
        <v>70.588235294117652</v>
      </c>
      <c r="S16" s="458">
        <v>60.971915077096661</v>
      </c>
    </row>
    <row r="17" spans="1:19" ht="17.25" customHeight="1">
      <c r="A17" s="824"/>
      <c r="B17" s="825"/>
      <c r="C17" s="213"/>
      <c r="D17" s="95" t="s">
        <v>185</v>
      </c>
      <c r="E17" s="95"/>
      <c r="F17" s="262">
        <v>932407</v>
      </c>
      <c r="G17" s="263">
        <v>50021083.579000004</v>
      </c>
      <c r="H17" s="461">
        <v>113.60855542518206</v>
      </c>
      <c r="I17" s="462">
        <v>112.53946237654979</v>
      </c>
      <c r="K17" s="884"/>
      <c r="L17" s="879"/>
      <c r="M17" s="90"/>
      <c r="N17" s="95" t="s">
        <v>185</v>
      </c>
      <c r="O17" s="95"/>
      <c r="P17" s="262">
        <v>49</v>
      </c>
      <c r="Q17" s="263">
        <v>1404.537</v>
      </c>
      <c r="R17" s="461">
        <v>64.473684210526315</v>
      </c>
      <c r="S17" s="462">
        <v>80.935694553450716</v>
      </c>
    </row>
    <row r="18" spans="1:19" ht="17.25" customHeight="1">
      <c r="A18" s="822" t="s">
        <v>413</v>
      </c>
      <c r="B18" s="823"/>
      <c r="C18" s="91"/>
      <c r="D18" s="97" t="s">
        <v>499</v>
      </c>
      <c r="E18" s="98"/>
      <c r="F18" s="259">
        <v>495341184</v>
      </c>
      <c r="G18" s="260">
        <v>6267667699.5799999</v>
      </c>
      <c r="H18" s="457">
        <v>104.9577114389963</v>
      </c>
      <c r="I18" s="458">
        <v>103.76685350913313</v>
      </c>
      <c r="K18" s="884"/>
      <c r="L18" s="898" t="s">
        <v>207</v>
      </c>
      <c r="M18" s="89"/>
      <c r="N18" s="93" t="s">
        <v>499</v>
      </c>
      <c r="O18" s="94"/>
      <c r="P18" s="259">
        <v>25090048</v>
      </c>
      <c r="Q18" s="260">
        <v>223812553.035</v>
      </c>
      <c r="R18" s="457">
        <v>105.50338495336224</v>
      </c>
      <c r="S18" s="458">
        <v>103.97835047283543</v>
      </c>
    </row>
    <row r="19" spans="1:19" ht="17.25" customHeight="1">
      <c r="A19" s="872"/>
      <c r="B19" s="873"/>
      <c r="C19" s="33"/>
      <c r="D19" s="93" t="s">
        <v>182</v>
      </c>
      <c r="E19" s="94"/>
      <c r="F19" s="259">
        <v>260749714</v>
      </c>
      <c r="G19" s="260">
        <v>4437869712.8400002</v>
      </c>
      <c r="H19" s="457">
        <v>105.14241956557775</v>
      </c>
      <c r="I19" s="458">
        <v>104.28275236130457</v>
      </c>
      <c r="K19" s="884"/>
      <c r="L19" s="898"/>
      <c r="M19" s="89"/>
      <c r="N19" s="93" t="s">
        <v>182</v>
      </c>
      <c r="O19" s="94"/>
      <c r="P19" s="259">
        <v>13120602</v>
      </c>
      <c r="Q19" s="260">
        <v>94532375.221000001</v>
      </c>
      <c r="R19" s="457">
        <v>104.77493866515346</v>
      </c>
      <c r="S19" s="458">
        <v>100.12593441193947</v>
      </c>
    </row>
    <row r="20" spans="1:19" ht="17.25" customHeight="1">
      <c r="A20" s="872"/>
      <c r="B20" s="873"/>
      <c r="C20" s="33"/>
      <c r="D20" s="93" t="s">
        <v>183</v>
      </c>
      <c r="E20" s="94"/>
      <c r="F20" s="259">
        <v>69363514</v>
      </c>
      <c r="G20" s="260">
        <v>620821820.653</v>
      </c>
      <c r="H20" s="457">
        <v>100.50047891065319</v>
      </c>
      <c r="I20" s="458">
        <v>100.51838777474732</v>
      </c>
      <c r="K20" s="884"/>
      <c r="L20" s="898"/>
      <c r="M20" s="89"/>
      <c r="N20" s="93" t="s">
        <v>183</v>
      </c>
      <c r="O20" s="94"/>
      <c r="P20" s="259">
        <v>194</v>
      </c>
      <c r="Q20" s="260">
        <v>2451.2269999999999</v>
      </c>
      <c r="R20" s="457">
        <v>87.782805429864254</v>
      </c>
      <c r="S20" s="458">
        <v>88.056024453670332</v>
      </c>
    </row>
    <row r="21" spans="1:19" ht="17.25" customHeight="1">
      <c r="A21" s="872"/>
      <c r="B21" s="873"/>
      <c r="C21" s="33"/>
      <c r="D21" s="93" t="s">
        <v>184</v>
      </c>
      <c r="E21" s="94"/>
      <c r="F21" s="259">
        <v>164733215</v>
      </c>
      <c r="G21" s="260">
        <v>1164918530.789</v>
      </c>
      <c r="H21" s="457">
        <v>106.6322536820681</v>
      </c>
      <c r="I21" s="458">
        <v>103.59151373087559</v>
      </c>
      <c r="K21" s="884"/>
      <c r="L21" s="898"/>
      <c r="M21" s="89"/>
      <c r="N21" s="93" t="s">
        <v>184</v>
      </c>
      <c r="O21" s="94"/>
      <c r="P21" s="259">
        <v>10865982</v>
      </c>
      <c r="Q21" s="260">
        <v>71130028.684</v>
      </c>
      <c r="R21" s="457">
        <v>105.36977521271329</v>
      </c>
      <c r="S21" s="458">
        <v>99.393605385997859</v>
      </c>
    </row>
    <row r="22" spans="1:19" ht="17.25" customHeight="1">
      <c r="A22" s="872"/>
      <c r="B22" s="873"/>
      <c r="C22" s="33"/>
      <c r="D22" s="412" t="s">
        <v>224</v>
      </c>
      <c r="E22" s="94"/>
      <c r="F22" s="259">
        <v>3222875</v>
      </c>
      <c r="G22" s="260">
        <v>16831532.348000001</v>
      </c>
      <c r="H22" s="457">
        <v>96.536242333038686</v>
      </c>
      <c r="I22" s="458">
        <v>94.347492529049319</v>
      </c>
      <c r="K22" s="884"/>
      <c r="L22" s="898"/>
      <c r="M22" s="89"/>
      <c r="N22" s="412" t="s">
        <v>224</v>
      </c>
      <c r="O22" s="94"/>
      <c r="P22" s="259">
        <v>0</v>
      </c>
      <c r="Q22" s="260">
        <v>0</v>
      </c>
      <c r="R22" s="457" t="s">
        <v>719</v>
      </c>
      <c r="S22" s="458" t="s">
        <v>719</v>
      </c>
    </row>
    <row r="23" spans="1:19" ht="17.25" customHeight="1">
      <c r="A23" s="824"/>
      <c r="B23" s="825"/>
      <c r="C23" s="92"/>
      <c r="D23" s="95" t="s">
        <v>185</v>
      </c>
      <c r="E23" s="96"/>
      <c r="F23" s="262">
        <v>494741</v>
      </c>
      <c r="G23" s="263">
        <v>27226102.949999999</v>
      </c>
      <c r="H23" s="461">
        <v>112.03983006322807</v>
      </c>
      <c r="I23" s="462">
        <v>110.94130313849422</v>
      </c>
      <c r="K23" s="884"/>
      <c r="L23" s="899"/>
      <c r="M23" s="90"/>
      <c r="N23" s="95" t="s">
        <v>185</v>
      </c>
      <c r="O23" s="96"/>
      <c r="P23" s="262">
        <v>1103270</v>
      </c>
      <c r="Q23" s="263">
        <v>58147697.902999997</v>
      </c>
      <c r="R23" s="461">
        <v>116.60489071098894</v>
      </c>
      <c r="S23" s="462">
        <v>118.0210110112976</v>
      </c>
    </row>
    <row r="24" spans="1:19" ht="17.25" customHeight="1">
      <c r="A24" s="822" t="s">
        <v>500</v>
      </c>
      <c r="B24" s="823"/>
      <c r="C24" s="258"/>
      <c r="D24" s="93" t="s">
        <v>499</v>
      </c>
      <c r="E24" s="93"/>
      <c r="F24" s="259">
        <v>1275466</v>
      </c>
      <c r="G24" s="260">
        <v>18423447.901999999</v>
      </c>
      <c r="H24" s="457">
        <v>103.32537546064256</v>
      </c>
      <c r="I24" s="458">
        <v>99.023872316739798</v>
      </c>
      <c r="K24" s="884"/>
      <c r="L24" s="880" t="s">
        <v>227</v>
      </c>
      <c r="M24" s="89"/>
      <c r="N24" s="93" t="s">
        <v>499</v>
      </c>
      <c r="O24" s="94"/>
      <c r="P24" s="259">
        <v>35096</v>
      </c>
      <c r="Q24" s="260">
        <v>3771551.327</v>
      </c>
      <c r="R24" s="457">
        <v>99.772572208323865</v>
      </c>
      <c r="S24" s="458">
        <v>98.330613022159127</v>
      </c>
    </row>
    <row r="25" spans="1:19" ht="17.25" customHeight="1">
      <c r="A25" s="872"/>
      <c r="B25" s="873"/>
      <c r="C25" s="258"/>
      <c r="D25" s="93" t="s">
        <v>182</v>
      </c>
      <c r="E25" s="93"/>
      <c r="F25" s="259">
        <v>674665</v>
      </c>
      <c r="G25" s="260">
        <v>13475583.694</v>
      </c>
      <c r="H25" s="457">
        <v>103.71770471742492</v>
      </c>
      <c r="I25" s="458">
        <v>99.756795413054945</v>
      </c>
      <c r="K25" s="884"/>
      <c r="L25" s="881"/>
      <c r="M25" s="89"/>
      <c r="N25" s="93" t="s">
        <v>182</v>
      </c>
      <c r="O25" s="94"/>
      <c r="P25" s="259">
        <v>35082</v>
      </c>
      <c r="Q25" s="260">
        <v>3652133.2230000002</v>
      </c>
      <c r="R25" s="457">
        <v>99.74695061272071</v>
      </c>
      <c r="S25" s="458">
        <v>98.551816772533712</v>
      </c>
    </row>
    <row r="26" spans="1:19" ht="17.25" customHeight="1">
      <c r="A26" s="872"/>
      <c r="B26" s="873"/>
      <c r="C26" s="258"/>
      <c r="D26" s="93" t="s">
        <v>183</v>
      </c>
      <c r="E26" s="93"/>
      <c r="F26" s="259">
        <v>165461</v>
      </c>
      <c r="G26" s="260">
        <v>1598894.794</v>
      </c>
      <c r="H26" s="457">
        <v>98.453528501725572</v>
      </c>
      <c r="I26" s="458">
        <v>97.986172242442635</v>
      </c>
      <c r="K26" s="884"/>
      <c r="L26" s="881"/>
      <c r="M26" s="89"/>
      <c r="N26" s="93" t="s">
        <v>183</v>
      </c>
      <c r="O26" s="94"/>
      <c r="P26" s="259">
        <v>14</v>
      </c>
      <c r="Q26" s="260">
        <v>32.759</v>
      </c>
      <c r="R26" s="457">
        <v>350</v>
      </c>
      <c r="S26" s="458" t="s">
        <v>720</v>
      </c>
    </row>
    <row r="27" spans="1:19" ht="17.25" customHeight="1">
      <c r="A27" s="872"/>
      <c r="B27" s="873"/>
      <c r="C27" s="258"/>
      <c r="D27" s="93" t="s">
        <v>184</v>
      </c>
      <c r="E27" s="93"/>
      <c r="F27" s="259">
        <v>434129</v>
      </c>
      <c r="G27" s="260">
        <v>3196950.03</v>
      </c>
      <c r="H27" s="457">
        <v>104.67018196109066</v>
      </c>
      <c r="I27" s="458">
        <v>96.682159926071691</v>
      </c>
      <c r="K27" s="884"/>
      <c r="L27" s="881"/>
      <c r="M27" s="89"/>
      <c r="N27" s="93" t="s">
        <v>184</v>
      </c>
      <c r="O27" s="94"/>
      <c r="P27" s="259">
        <v>0</v>
      </c>
      <c r="Q27" s="260">
        <v>0</v>
      </c>
      <c r="R27" s="457" t="s">
        <v>719</v>
      </c>
      <c r="S27" s="458" t="s">
        <v>719</v>
      </c>
    </row>
    <row r="28" spans="1:19" ht="17.25" customHeight="1">
      <c r="A28" s="872"/>
      <c r="B28" s="873"/>
      <c r="C28" s="258"/>
      <c r="D28" s="412" t="s">
        <v>224</v>
      </c>
      <c r="E28" s="93"/>
      <c r="F28" s="259">
        <v>11876</v>
      </c>
      <c r="G28" s="260">
        <v>87733.343999999997</v>
      </c>
      <c r="H28" s="457">
        <v>94.209106774551799</v>
      </c>
      <c r="I28" s="458">
        <v>92.918863286685522</v>
      </c>
      <c r="K28" s="884"/>
      <c r="L28" s="881"/>
      <c r="M28" s="89"/>
      <c r="N28" s="412" t="s">
        <v>224</v>
      </c>
      <c r="O28" s="94"/>
      <c r="P28" s="259">
        <v>3662</v>
      </c>
      <c r="Q28" s="260">
        <v>119385.345</v>
      </c>
      <c r="R28" s="457">
        <v>93.753200204813098</v>
      </c>
      <c r="S28" s="458">
        <v>92.187273002478562</v>
      </c>
    </row>
    <row r="29" spans="1:19" ht="17.25" customHeight="1">
      <c r="A29" s="824"/>
      <c r="B29" s="825"/>
      <c r="C29" s="213"/>
      <c r="D29" s="95" t="s">
        <v>185</v>
      </c>
      <c r="E29" s="95"/>
      <c r="F29" s="262">
        <v>1211</v>
      </c>
      <c r="G29" s="263">
        <v>64286.04</v>
      </c>
      <c r="H29" s="461">
        <v>108.51254480286738</v>
      </c>
      <c r="I29" s="462">
        <v>100.7845231340283</v>
      </c>
      <c r="K29" s="885"/>
      <c r="L29" s="882"/>
      <c r="M29" s="90"/>
      <c r="N29" s="95" t="s">
        <v>185</v>
      </c>
      <c r="O29" s="96"/>
      <c r="P29" s="262">
        <v>0</v>
      </c>
      <c r="Q29" s="263">
        <v>0</v>
      </c>
      <c r="R29" s="461" t="s">
        <v>719</v>
      </c>
      <c r="S29" s="462" t="s">
        <v>719</v>
      </c>
    </row>
    <row r="30" spans="1:19" ht="17.25" customHeight="1">
      <c r="A30" s="822" t="s">
        <v>431</v>
      </c>
      <c r="B30" s="823"/>
      <c r="C30" s="91"/>
      <c r="D30" s="97" t="s">
        <v>499</v>
      </c>
      <c r="E30" s="98"/>
      <c r="F30" s="259">
        <v>116547443</v>
      </c>
      <c r="G30" s="260">
        <v>1280638301.8110001</v>
      </c>
      <c r="H30" s="457">
        <v>116.78220325627389</v>
      </c>
      <c r="I30" s="458">
        <v>117.94030855373066</v>
      </c>
      <c r="K30" s="883" t="s">
        <v>168</v>
      </c>
      <c r="L30" s="817" t="s">
        <v>174</v>
      </c>
      <c r="M30" s="89"/>
      <c r="N30" s="93" t="s">
        <v>499</v>
      </c>
      <c r="O30" s="94"/>
      <c r="P30" s="259">
        <v>2</v>
      </c>
      <c r="Q30" s="260">
        <v>173.202</v>
      </c>
      <c r="R30" s="457" t="s">
        <v>719</v>
      </c>
      <c r="S30" s="458" t="s">
        <v>719</v>
      </c>
    </row>
    <row r="31" spans="1:19" ht="17.25" customHeight="1">
      <c r="A31" s="872"/>
      <c r="B31" s="873"/>
      <c r="C31" s="33"/>
      <c r="D31" s="93" t="s">
        <v>182</v>
      </c>
      <c r="E31" s="94"/>
      <c r="F31" s="259">
        <v>61639938</v>
      </c>
      <c r="G31" s="260">
        <v>890028530.10500002</v>
      </c>
      <c r="H31" s="457">
        <v>117.21478006081027</v>
      </c>
      <c r="I31" s="458">
        <v>119.39442550272292</v>
      </c>
      <c r="K31" s="884"/>
      <c r="L31" s="907"/>
      <c r="M31" s="89"/>
      <c r="N31" s="93" t="s">
        <v>182</v>
      </c>
      <c r="O31" s="94"/>
      <c r="P31" s="259">
        <v>2</v>
      </c>
      <c r="Q31" s="260">
        <v>142.84200000000001</v>
      </c>
      <c r="R31" s="457" t="s">
        <v>719</v>
      </c>
      <c r="S31" s="458" t="s">
        <v>719</v>
      </c>
    </row>
    <row r="32" spans="1:19" ht="17.25" customHeight="1">
      <c r="A32" s="872"/>
      <c r="B32" s="873"/>
      <c r="C32" s="33"/>
      <c r="D32" s="93" t="s">
        <v>183</v>
      </c>
      <c r="E32" s="94"/>
      <c r="F32" s="259">
        <v>16448832</v>
      </c>
      <c r="G32" s="260">
        <v>135174438.09299999</v>
      </c>
      <c r="H32" s="457">
        <v>109.70513168351776</v>
      </c>
      <c r="I32" s="458">
        <v>110.25556097771698</v>
      </c>
      <c r="K32" s="884"/>
      <c r="L32" s="907"/>
      <c r="M32" s="89"/>
      <c r="N32" s="93" t="s">
        <v>183</v>
      </c>
      <c r="O32" s="94"/>
      <c r="P32" s="259">
        <v>0</v>
      </c>
      <c r="Q32" s="260">
        <v>0</v>
      </c>
      <c r="R32" s="457" t="s">
        <v>719</v>
      </c>
      <c r="S32" s="458" t="s">
        <v>719</v>
      </c>
    </row>
    <row r="33" spans="1:19" ht="17.25" customHeight="1">
      <c r="A33" s="872"/>
      <c r="B33" s="873"/>
      <c r="C33" s="33"/>
      <c r="D33" s="93" t="s">
        <v>184</v>
      </c>
      <c r="E33" s="94"/>
      <c r="F33" s="259">
        <v>38356090</v>
      </c>
      <c r="G33" s="260">
        <v>247368198.252</v>
      </c>
      <c r="H33" s="457">
        <v>119.3659317496482</v>
      </c>
      <c r="I33" s="458">
        <v>117.44009334976739</v>
      </c>
      <c r="K33" s="884"/>
      <c r="L33" s="907"/>
      <c r="M33" s="89"/>
      <c r="N33" s="93" t="s">
        <v>184</v>
      </c>
      <c r="O33" s="94"/>
      <c r="P33" s="259">
        <v>0</v>
      </c>
      <c r="Q33" s="260">
        <v>0</v>
      </c>
      <c r="R33" s="457" t="s">
        <v>719</v>
      </c>
      <c r="S33" s="458" t="s">
        <v>719</v>
      </c>
    </row>
    <row r="34" spans="1:19" ht="17.25" customHeight="1">
      <c r="A34" s="872"/>
      <c r="B34" s="873"/>
      <c r="C34" s="33"/>
      <c r="D34" s="412" t="s">
        <v>224</v>
      </c>
      <c r="E34" s="94"/>
      <c r="F34" s="259">
        <v>634466</v>
      </c>
      <c r="G34" s="260">
        <v>2759700.1570000001</v>
      </c>
      <c r="H34" s="457">
        <v>107.09244877600865</v>
      </c>
      <c r="I34" s="458">
        <v>105.64399781928321</v>
      </c>
      <c r="K34" s="884"/>
      <c r="L34" s="907"/>
      <c r="M34" s="89"/>
      <c r="N34" s="412" t="s">
        <v>224</v>
      </c>
      <c r="O34" s="94"/>
      <c r="P34" s="259">
        <v>2</v>
      </c>
      <c r="Q34" s="260">
        <v>30.36</v>
      </c>
      <c r="R34" s="457" t="s">
        <v>719</v>
      </c>
      <c r="S34" s="458" t="s">
        <v>719</v>
      </c>
    </row>
    <row r="35" spans="1:19" ht="17.25" customHeight="1">
      <c r="A35" s="824"/>
      <c r="B35" s="825"/>
      <c r="C35" s="92"/>
      <c r="D35" s="95" t="s">
        <v>185</v>
      </c>
      <c r="E35" s="96"/>
      <c r="F35" s="262">
        <v>102583</v>
      </c>
      <c r="G35" s="263">
        <v>5307435.2039999999</v>
      </c>
      <c r="H35" s="461">
        <v>120.78393048474645</v>
      </c>
      <c r="I35" s="462">
        <v>116.9850830731995</v>
      </c>
      <c r="K35" s="884"/>
      <c r="L35" s="908"/>
      <c r="M35" s="90"/>
      <c r="N35" s="95" t="s">
        <v>185</v>
      </c>
      <c r="O35" s="96"/>
      <c r="P35" s="262">
        <v>0</v>
      </c>
      <c r="Q35" s="263">
        <v>0</v>
      </c>
      <c r="R35" s="461" t="s">
        <v>719</v>
      </c>
      <c r="S35" s="462" t="s">
        <v>719</v>
      </c>
    </row>
    <row r="36" spans="1:19" ht="17.25" customHeight="1">
      <c r="A36" s="822" t="s">
        <v>432</v>
      </c>
      <c r="B36" s="823"/>
      <c r="C36" s="258"/>
      <c r="D36" s="93" t="s">
        <v>499</v>
      </c>
      <c r="E36" s="93"/>
      <c r="F36" s="259">
        <v>346570254</v>
      </c>
      <c r="G36" s="260">
        <v>3919387140.1399999</v>
      </c>
      <c r="H36" s="457">
        <v>106.99395743447171</v>
      </c>
      <c r="I36" s="458">
        <v>106.31348220744631</v>
      </c>
      <c r="K36" s="884"/>
      <c r="L36" s="778" t="s">
        <v>137</v>
      </c>
      <c r="M36" s="89"/>
      <c r="N36" s="97" t="s">
        <v>499</v>
      </c>
      <c r="O36" s="94"/>
      <c r="P36" s="259">
        <v>35995</v>
      </c>
      <c r="Q36" s="260">
        <v>3007454.821</v>
      </c>
      <c r="R36" s="457">
        <v>96.597160722432434</v>
      </c>
      <c r="S36" s="458">
        <v>93.26150356009903</v>
      </c>
    </row>
    <row r="37" spans="1:19" ht="17.25" customHeight="1">
      <c r="A37" s="872"/>
      <c r="B37" s="873"/>
      <c r="C37" s="258"/>
      <c r="D37" s="93" t="s">
        <v>182</v>
      </c>
      <c r="E37" s="93"/>
      <c r="F37" s="259">
        <v>180226163</v>
      </c>
      <c r="G37" s="260">
        <v>2709798441.092</v>
      </c>
      <c r="H37" s="457">
        <v>107.06619113287358</v>
      </c>
      <c r="I37" s="458">
        <v>107.00672144797012</v>
      </c>
      <c r="K37" s="884"/>
      <c r="L37" s="902"/>
      <c r="M37" s="89"/>
      <c r="N37" s="93" t="s">
        <v>182</v>
      </c>
      <c r="O37" s="94"/>
      <c r="P37" s="259">
        <v>35972</v>
      </c>
      <c r="Q37" s="260">
        <v>2372534.7400000002</v>
      </c>
      <c r="R37" s="457">
        <v>96.569127516778522</v>
      </c>
      <c r="S37" s="458">
        <v>93.318509434155288</v>
      </c>
    </row>
    <row r="38" spans="1:19" ht="17.25" customHeight="1">
      <c r="A38" s="872"/>
      <c r="B38" s="873"/>
      <c r="C38" s="258"/>
      <c r="D38" s="93" t="s">
        <v>183</v>
      </c>
      <c r="E38" s="93"/>
      <c r="F38" s="259">
        <v>50928127</v>
      </c>
      <c r="G38" s="260">
        <v>433101991.09299999</v>
      </c>
      <c r="H38" s="457">
        <v>101.71039519067287</v>
      </c>
      <c r="I38" s="458">
        <v>101.73379039349089</v>
      </c>
      <c r="K38" s="884"/>
      <c r="L38" s="902"/>
      <c r="M38" s="89"/>
      <c r="N38" s="93" t="s">
        <v>183</v>
      </c>
      <c r="O38" s="94"/>
      <c r="P38" s="259">
        <v>11</v>
      </c>
      <c r="Q38" s="260">
        <v>30.483000000000001</v>
      </c>
      <c r="R38" s="457">
        <v>122.22222222222223</v>
      </c>
      <c r="S38" s="458">
        <v>126.00967301889132</v>
      </c>
    </row>
    <row r="39" spans="1:19" ht="17.25" customHeight="1">
      <c r="A39" s="872"/>
      <c r="B39" s="873"/>
      <c r="C39" s="258"/>
      <c r="D39" s="93" t="s">
        <v>184</v>
      </c>
      <c r="E39" s="93"/>
      <c r="F39" s="259">
        <v>115082092</v>
      </c>
      <c r="G39" s="260">
        <v>750890265.29200006</v>
      </c>
      <c r="H39" s="457">
        <v>109.37346226064489</v>
      </c>
      <c r="I39" s="458">
        <v>106.55224504582061</v>
      </c>
      <c r="K39" s="884"/>
      <c r="L39" s="902"/>
      <c r="M39" s="89"/>
      <c r="N39" s="93" t="s">
        <v>184</v>
      </c>
      <c r="O39" s="94"/>
      <c r="P39" s="259">
        <v>12</v>
      </c>
      <c r="Q39" s="260">
        <v>5.4580000000000002</v>
      </c>
      <c r="R39" s="457">
        <v>300</v>
      </c>
      <c r="S39" s="458">
        <v>29.714721254355403</v>
      </c>
    </row>
    <row r="40" spans="1:19" ht="17.25" customHeight="1">
      <c r="A40" s="872"/>
      <c r="B40" s="873"/>
      <c r="C40" s="258"/>
      <c r="D40" s="412" t="s">
        <v>224</v>
      </c>
      <c r="E40" s="93"/>
      <c r="F40" s="259">
        <v>1839003</v>
      </c>
      <c r="G40" s="260">
        <v>8173183.2779999999</v>
      </c>
      <c r="H40" s="457">
        <v>98.028819039841537</v>
      </c>
      <c r="I40" s="458">
        <v>95.850447509904754</v>
      </c>
      <c r="K40" s="884"/>
      <c r="L40" s="902"/>
      <c r="M40" s="89"/>
      <c r="N40" s="412" t="s">
        <v>224</v>
      </c>
      <c r="O40" s="94"/>
      <c r="P40" s="259">
        <v>18815</v>
      </c>
      <c r="Q40" s="260">
        <v>634884.14</v>
      </c>
      <c r="R40" s="457">
        <v>93.444251303700014</v>
      </c>
      <c r="S40" s="458">
        <v>93.04963847070006</v>
      </c>
    </row>
    <row r="41" spans="1:19" ht="17.25" customHeight="1">
      <c r="A41" s="824"/>
      <c r="B41" s="825"/>
      <c r="C41" s="213"/>
      <c r="D41" s="95" t="s">
        <v>185</v>
      </c>
      <c r="E41" s="95"/>
      <c r="F41" s="262">
        <v>333872</v>
      </c>
      <c r="G41" s="263">
        <v>17423259.385000002</v>
      </c>
      <c r="H41" s="461">
        <v>113.91216529737697</v>
      </c>
      <c r="I41" s="462">
        <v>113.83314866291845</v>
      </c>
      <c r="K41" s="885"/>
      <c r="L41" s="903"/>
      <c r="M41" s="90"/>
      <c r="N41" s="95" t="s">
        <v>185</v>
      </c>
      <c r="O41" s="96"/>
      <c r="P41" s="262">
        <v>0</v>
      </c>
      <c r="Q41" s="263">
        <v>0</v>
      </c>
      <c r="R41" s="461" t="s">
        <v>719</v>
      </c>
      <c r="S41" s="462" t="s">
        <v>719</v>
      </c>
    </row>
    <row r="42" spans="1:19" ht="17.25" customHeight="1">
      <c r="A42" s="872" t="s">
        <v>504</v>
      </c>
      <c r="B42" s="873"/>
      <c r="C42" s="258"/>
      <c r="D42" s="93" t="s">
        <v>499</v>
      </c>
      <c r="E42" s="93"/>
      <c r="F42" s="259">
        <v>1097323</v>
      </c>
      <c r="G42" s="260">
        <v>14414345.425000001</v>
      </c>
      <c r="H42" s="457">
        <v>112.09091707713712</v>
      </c>
      <c r="I42" s="458">
        <v>108.84873399993029</v>
      </c>
      <c r="K42" s="883" t="s">
        <v>505</v>
      </c>
      <c r="L42" s="815" t="s">
        <v>506</v>
      </c>
      <c r="M42" s="89"/>
      <c r="N42" s="93" t="s">
        <v>499</v>
      </c>
      <c r="O42" s="94"/>
      <c r="P42" s="259">
        <v>9088</v>
      </c>
      <c r="Q42" s="260">
        <v>493301.30300000001</v>
      </c>
      <c r="R42" s="457">
        <v>87.175059952038367</v>
      </c>
      <c r="S42" s="458">
        <v>71.959720978603755</v>
      </c>
    </row>
    <row r="43" spans="1:19" ht="17.25" customHeight="1">
      <c r="A43" s="872"/>
      <c r="B43" s="873"/>
      <c r="C43" s="258"/>
      <c r="D43" s="93" t="s">
        <v>182</v>
      </c>
      <c r="E43" s="93"/>
      <c r="F43" s="259">
        <v>549286</v>
      </c>
      <c r="G43" s="260">
        <v>10104202.756999999</v>
      </c>
      <c r="H43" s="457">
        <v>114.38382551076293</v>
      </c>
      <c r="I43" s="458">
        <v>109.86421623265463</v>
      </c>
      <c r="K43" s="884"/>
      <c r="L43" s="817"/>
      <c r="M43" s="89"/>
      <c r="N43" s="93" t="s">
        <v>182</v>
      </c>
      <c r="O43" s="94"/>
      <c r="P43" s="259">
        <v>6566</v>
      </c>
      <c r="Q43" s="260">
        <v>386912.79</v>
      </c>
      <c r="R43" s="457">
        <v>87.036055143160127</v>
      </c>
      <c r="S43" s="458">
        <v>70.600498978853835</v>
      </c>
    </row>
    <row r="44" spans="1:19" ht="17.25" customHeight="1">
      <c r="A44" s="872"/>
      <c r="B44" s="873"/>
      <c r="C44" s="258"/>
      <c r="D44" s="93" t="s">
        <v>183</v>
      </c>
      <c r="E44" s="93"/>
      <c r="F44" s="259">
        <v>244774</v>
      </c>
      <c r="G44" s="260">
        <v>2385756.4989999998</v>
      </c>
      <c r="H44" s="457">
        <v>101.47628859141091</v>
      </c>
      <c r="I44" s="458">
        <v>101.09471487249498</v>
      </c>
      <c r="K44" s="884"/>
      <c r="L44" s="817"/>
      <c r="M44" s="89"/>
      <c r="N44" s="93" t="s">
        <v>183</v>
      </c>
      <c r="O44" s="94"/>
      <c r="P44" s="259">
        <v>33</v>
      </c>
      <c r="Q44" s="260">
        <v>414.52</v>
      </c>
      <c r="R44" s="457">
        <v>50.769230769230766</v>
      </c>
      <c r="S44" s="458">
        <v>71.272352132049519</v>
      </c>
    </row>
    <row r="45" spans="1:19" ht="17.25" customHeight="1">
      <c r="A45" s="872"/>
      <c r="B45" s="873"/>
      <c r="C45" s="258"/>
      <c r="D45" s="93" t="s">
        <v>184</v>
      </c>
      <c r="E45" s="93"/>
      <c r="F45" s="259">
        <v>303123</v>
      </c>
      <c r="G45" s="260">
        <v>1874345.638</v>
      </c>
      <c r="H45" s="457">
        <v>117.76157324672498</v>
      </c>
      <c r="I45" s="458">
        <v>114.52896318071417</v>
      </c>
      <c r="K45" s="884"/>
      <c r="L45" s="817"/>
      <c r="M45" s="89"/>
      <c r="N45" s="93" t="s">
        <v>184</v>
      </c>
      <c r="O45" s="94"/>
      <c r="P45" s="259">
        <v>2477</v>
      </c>
      <c r="Q45" s="260">
        <v>100413.54</v>
      </c>
      <c r="R45" s="457">
        <v>88.401142041399012</v>
      </c>
      <c r="S45" s="458">
        <v>77.335039609224211</v>
      </c>
    </row>
    <row r="46" spans="1:19" ht="17.25" customHeight="1">
      <c r="A46" s="872"/>
      <c r="B46" s="873"/>
      <c r="C46" s="258"/>
      <c r="D46" s="412" t="s">
        <v>224</v>
      </c>
      <c r="E46" s="93"/>
      <c r="F46" s="259">
        <v>9535</v>
      </c>
      <c r="G46" s="260">
        <v>37495.447999999997</v>
      </c>
      <c r="H46" s="457">
        <v>96.547185095180225</v>
      </c>
      <c r="I46" s="458">
        <v>91.712482613176974</v>
      </c>
      <c r="K46" s="884"/>
      <c r="L46" s="817"/>
      <c r="M46" s="89"/>
      <c r="N46" s="412" t="s">
        <v>224</v>
      </c>
      <c r="O46" s="94"/>
      <c r="P46" s="259">
        <v>211</v>
      </c>
      <c r="Q46" s="260">
        <v>4861.1229999999996</v>
      </c>
      <c r="R46" s="457">
        <v>84.063745019920319</v>
      </c>
      <c r="S46" s="458">
        <v>75.317531048134441</v>
      </c>
    </row>
    <row r="47" spans="1:19" ht="17.25" customHeight="1">
      <c r="A47" s="824"/>
      <c r="B47" s="825"/>
      <c r="C47" s="213"/>
      <c r="D47" s="95" t="s">
        <v>185</v>
      </c>
      <c r="E47" s="95"/>
      <c r="F47" s="262">
        <v>140</v>
      </c>
      <c r="G47" s="263">
        <v>12545.083000000001</v>
      </c>
      <c r="H47" s="461">
        <v>109.375</v>
      </c>
      <c r="I47" s="462">
        <v>153.34208357326617</v>
      </c>
      <c r="K47" s="884"/>
      <c r="L47" s="816"/>
      <c r="M47" s="90"/>
      <c r="N47" s="95" t="s">
        <v>185</v>
      </c>
      <c r="O47" s="96"/>
      <c r="P47" s="262">
        <v>12</v>
      </c>
      <c r="Q47" s="263">
        <v>699.33</v>
      </c>
      <c r="R47" s="461">
        <v>85.714285714285708</v>
      </c>
      <c r="S47" s="462">
        <v>113.71959151814752</v>
      </c>
    </row>
    <row r="48" spans="1:19" ht="17.25" customHeight="1">
      <c r="A48" s="872" t="s">
        <v>433</v>
      </c>
      <c r="B48" s="889"/>
      <c r="C48" s="33"/>
      <c r="D48" s="93" t="s">
        <v>499</v>
      </c>
      <c r="E48" s="94"/>
      <c r="F48" s="259">
        <v>46580957</v>
      </c>
      <c r="G48" s="260">
        <v>1733899547.188</v>
      </c>
      <c r="H48" s="457">
        <v>101.2467329146062</v>
      </c>
      <c r="I48" s="458">
        <v>100.20663958075708</v>
      </c>
      <c r="K48" s="884"/>
      <c r="L48" s="877" t="s">
        <v>170</v>
      </c>
      <c r="M48" s="89"/>
      <c r="N48" s="93" t="s">
        <v>499</v>
      </c>
      <c r="O48" s="93"/>
      <c r="P48" s="259">
        <v>77527</v>
      </c>
      <c r="Q48" s="260">
        <v>3202718.43</v>
      </c>
      <c r="R48" s="457">
        <v>93.738060116557449</v>
      </c>
      <c r="S48" s="458">
        <v>97.097706998804441</v>
      </c>
    </row>
    <row r="49" spans="1:19" ht="17.25" customHeight="1">
      <c r="A49" s="890"/>
      <c r="B49" s="889"/>
      <c r="C49" s="33"/>
      <c r="D49" s="93" t="s">
        <v>182</v>
      </c>
      <c r="E49" s="94"/>
      <c r="F49" s="259">
        <v>24551525</v>
      </c>
      <c r="G49" s="260">
        <v>1309875300.0120001</v>
      </c>
      <c r="H49" s="457">
        <v>100.780009345072</v>
      </c>
      <c r="I49" s="458">
        <v>100.05650681890626</v>
      </c>
      <c r="K49" s="884"/>
      <c r="L49" s="878"/>
      <c r="M49" s="89"/>
      <c r="N49" s="93" t="s">
        <v>182</v>
      </c>
      <c r="O49" s="93"/>
      <c r="P49" s="259">
        <v>42530</v>
      </c>
      <c r="Q49" s="260">
        <v>2515463.0060000001</v>
      </c>
      <c r="R49" s="457">
        <v>94.370603767723622</v>
      </c>
      <c r="S49" s="458">
        <v>98.704043194450563</v>
      </c>
    </row>
    <row r="50" spans="1:19" ht="17.25" customHeight="1">
      <c r="A50" s="890"/>
      <c r="B50" s="889"/>
      <c r="C50" s="33"/>
      <c r="D50" s="93" t="s">
        <v>183</v>
      </c>
      <c r="E50" s="94"/>
      <c r="F50" s="259">
        <v>3840460</v>
      </c>
      <c r="G50" s="260">
        <v>70244606.378999993</v>
      </c>
      <c r="H50" s="457">
        <v>102.82488235457912</v>
      </c>
      <c r="I50" s="458">
        <v>102.88371948620407</v>
      </c>
      <c r="K50" s="884"/>
      <c r="L50" s="878"/>
      <c r="M50" s="89"/>
      <c r="N50" s="93" t="s">
        <v>183</v>
      </c>
      <c r="O50" s="93"/>
      <c r="P50" s="259">
        <v>5156</v>
      </c>
      <c r="Q50" s="260">
        <v>102790.39599999999</v>
      </c>
      <c r="R50" s="457">
        <v>94.779411764705884</v>
      </c>
      <c r="S50" s="458">
        <v>96.014339530840942</v>
      </c>
    </row>
    <row r="51" spans="1:19" ht="17.25" customHeight="1">
      <c r="A51" s="890"/>
      <c r="B51" s="889"/>
      <c r="C51" s="33"/>
      <c r="D51" s="93" t="s">
        <v>184</v>
      </c>
      <c r="E51" s="94"/>
      <c r="F51" s="259">
        <v>17928796</v>
      </c>
      <c r="G51" s="260">
        <v>261882928.507</v>
      </c>
      <c r="H51" s="457">
        <v>101.38378079682597</v>
      </c>
      <c r="I51" s="458">
        <v>99.244188487764333</v>
      </c>
      <c r="K51" s="884"/>
      <c r="L51" s="878"/>
      <c r="M51" s="89"/>
      <c r="N51" s="93" t="s">
        <v>184</v>
      </c>
      <c r="O51" s="93"/>
      <c r="P51" s="259">
        <v>29318</v>
      </c>
      <c r="Q51" s="260">
        <v>424909.47200000001</v>
      </c>
      <c r="R51" s="457">
        <v>92.56172254846247</v>
      </c>
      <c r="S51" s="458">
        <v>90.377744729958067</v>
      </c>
    </row>
    <row r="52" spans="1:19" ht="17.25" customHeight="1">
      <c r="A52" s="890"/>
      <c r="B52" s="889"/>
      <c r="C52" s="33"/>
      <c r="D52" s="412" t="s">
        <v>224</v>
      </c>
      <c r="E52" s="94"/>
      <c r="F52" s="259">
        <v>1576731</v>
      </c>
      <c r="G52" s="260">
        <v>58562570.134000003</v>
      </c>
      <c r="H52" s="457">
        <v>97.499276514804862</v>
      </c>
      <c r="I52" s="458">
        <v>95.822966163796252</v>
      </c>
      <c r="K52" s="884"/>
      <c r="L52" s="878"/>
      <c r="M52" s="89"/>
      <c r="N52" s="412" t="s">
        <v>224</v>
      </c>
      <c r="O52" s="93"/>
      <c r="P52" s="259">
        <v>2778</v>
      </c>
      <c r="Q52" s="260">
        <v>91408.835999999996</v>
      </c>
      <c r="R52" s="457">
        <v>94.909463614622481</v>
      </c>
      <c r="S52" s="458">
        <v>89.427646091448963</v>
      </c>
    </row>
    <row r="53" spans="1:19" ht="17.25" customHeight="1">
      <c r="A53" s="845"/>
      <c r="B53" s="847"/>
      <c r="C53" s="92"/>
      <c r="D53" s="95" t="s">
        <v>185</v>
      </c>
      <c r="E53" s="96"/>
      <c r="F53" s="262">
        <v>260176</v>
      </c>
      <c r="G53" s="263">
        <v>33334142.155999999</v>
      </c>
      <c r="H53" s="461">
        <v>114.70290002027986</v>
      </c>
      <c r="I53" s="462">
        <v>119.39156812196178</v>
      </c>
      <c r="K53" s="885"/>
      <c r="L53" s="879"/>
      <c r="M53" s="90"/>
      <c r="N53" s="95" t="s">
        <v>185</v>
      </c>
      <c r="O53" s="95"/>
      <c r="P53" s="262">
        <v>523</v>
      </c>
      <c r="Q53" s="263">
        <v>68146.720000000001</v>
      </c>
      <c r="R53" s="461">
        <v>99.61904761904762</v>
      </c>
      <c r="S53" s="462">
        <v>96.610417369719087</v>
      </c>
    </row>
    <row r="54" spans="1:19" ht="17.25" customHeight="1">
      <c r="A54" s="872" t="s">
        <v>501</v>
      </c>
      <c r="B54" s="889"/>
      <c r="C54" s="521"/>
      <c r="D54" s="93" t="s">
        <v>499</v>
      </c>
      <c r="E54" s="94"/>
      <c r="F54" s="259">
        <v>21</v>
      </c>
      <c r="G54" s="260">
        <v>77.459999999999994</v>
      </c>
      <c r="H54" s="457">
        <v>150</v>
      </c>
      <c r="I54" s="458">
        <v>37.440185605877517</v>
      </c>
      <c r="K54" s="471"/>
      <c r="L54" s="472"/>
      <c r="M54" s="254"/>
      <c r="N54" s="93"/>
      <c r="O54" s="93"/>
      <c r="P54" s="469"/>
      <c r="Q54" s="469"/>
      <c r="R54" s="470"/>
      <c r="S54" s="470"/>
    </row>
    <row r="55" spans="1:19" ht="17.25" customHeight="1">
      <c r="A55" s="890"/>
      <c r="B55" s="889"/>
      <c r="C55" s="521"/>
      <c r="D55" s="93" t="s">
        <v>182</v>
      </c>
      <c r="E55" s="94"/>
      <c r="F55" s="259">
        <v>16</v>
      </c>
      <c r="G55" s="260">
        <v>33.44</v>
      </c>
      <c r="H55" s="457">
        <v>145.45454545454547</v>
      </c>
      <c r="I55" s="458">
        <v>18.492506774318421</v>
      </c>
    </row>
    <row r="56" spans="1:19" ht="17.25" customHeight="1">
      <c r="A56" s="890"/>
      <c r="B56" s="889"/>
      <c r="C56" s="521"/>
      <c r="D56" s="93" t="s">
        <v>183</v>
      </c>
      <c r="E56" s="94"/>
      <c r="F56" s="259">
        <v>0</v>
      </c>
      <c r="G56" s="260">
        <v>0</v>
      </c>
      <c r="H56" s="457" t="s">
        <v>719</v>
      </c>
      <c r="I56" s="458" t="s">
        <v>719</v>
      </c>
    </row>
    <row r="57" spans="1:19" ht="17.25" customHeight="1">
      <c r="A57" s="890"/>
      <c r="B57" s="889"/>
      <c r="C57" s="521"/>
      <c r="D57" s="93" t="s">
        <v>184</v>
      </c>
      <c r="E57" s="94"/>
      <c r="F57" s="259">
        <v>5</v>
      </c>
      <c r="G57" s="260">
        <v>44.02</v>
      </c>
      <c r="H57" s="457">
        <v>166.66666666666669</v>
      </c>
      <c r="I57" s="458">
        <v>168.91788181120489</v>
      </c>
    </row>
    <row r="58" spans="1:19" ht="17.25" customHeight="1">
      <c r="A58" s="890"/>
      <c r="B58" s="889"/>
      <c r="C58" s="521"/>
      <c r="D58" s="412" t="s">
        <v>224</v>
      </c>
      <c r="E58" s="94"/>
      <c r="F58" s="259">
        <v>0</v>
      </c>
      <c r="G58" s="260">
        <v>0</v>
      </c>
      <c r="H58" s="457" t="s">
        <v>719</v>
      </c>
      <c r="I58" s="458" t="s">
        <v>719</v>
      </c>
    </row>
    <row r="59" spans="1:19" ht="17.25" customHeight="1">
      <c r="A59" s="845"/>
      <c r="B59" s="847"/>
      <c r="C59" s="520"/>
      <c r="D59" s="95" t="s">
        <v>185</v>
      </c>
      <c r="E59" s="96"/>
      <c r="F59" s="262">
        <v>0</v>
      </c>
      <c r="G59" s="263">
        <v>0</v>
      </c>
      <c r="H59" s="461" t="s">
        <v>719</v>
      </c>
      <c r="I59" s="462" t="s">
        <v>719</v>
      </c>
    </row>
    <row r="60" spans="1:19" ht="19" customHeight="1">
      <c r="A60" s="5" t="s">
        <v>233</v>
      </c>
      <c r="B60" s="468"/>
      <c r="C60" s="258"/>
      <c r="D60" s="93"/>
      <c r="E60" s="93"/>
      <c r="F60" s="469"/>
      <c r="G60" s="469"/>
      <c r="H60" s="470"/>
      <c r="I60" s="470"/>
    </row>
    <row r="61" spans="1:19" ht="13.5" customHeight="1"/>
    <row r="62" spans="1:19" ht="22.5" customHeight="1">
      <c r="A62" s="818" t="s">
        <v>722</v>
      </c>
      <c r="B62" s="818"/>
      <c r="C62" s="818"/>
      <c r="D62" s="818"/>
      <c r="E62" s="818"/>
      <c r="F62" s="818"/>
      <c r="G62" s="818"/>
      <c r="H62" s="818"/>
      <c r="I62" s="818"/>
      <c r="J62" s="818"/>
      <c r="K62" s="818"/>
      <c r="L62" s="818"/>
      <c r="M62" s="818"/>
      <c r="N62" s="818"/>
      <c r="O62" s="818"/>
      <c r="P62" s="818"/>
      <c r="Q62" s="818"/>
      <c r="R62" s="818"/>
      <c r="S62" s="818"/>
    </row>
    <row r="63" spans="1:19">
      <c r="R63" s="891" t="s">
        <v>715</v>
      </c>
      <c r="S63" s="891" t="s">
        <v>721</v>
      </c>
    </row>
    <row r="64" spans="1:19" ht="17.25" customHeight="1">
      <c r="A64" s="822" t="s">
        <v>527</v>
      </c>
      <c r="B64" s="900"/>
      <c r="C64" s="900"/>
      <c r="D64" s="900"/>
      <c r="E64" s="823"/>
      <c r="F64" s="887" t="s">
        <v>175</v>
      </c>
      <c r="G64" s="888"/>
      <c r="H64" s="887" t="s">
        <v>202</v>
      </c>
      <c r="I64" s="888"/>
      <c r="J64" s="254"/>
      <c r="K64" s="822" t="s">
        <v>527</v>
      </c>
      <c r="L64" s="900"/>
      <c r="M64" s="900"/>
      <c r="N64" s="900"/>
      <c r="O64" s="823"/>
      <c r="P64" s="887" t="s">
        <v>175</v>
      </c>
      <c r="Q64" s="888"/>
      <c r="R64" s="887" t="s">
        <v>202</v>
      </c>
      <c r="S64" s="888"/>
    </row>
    <row r="65" spans="1:19" ht="17.25" customHeight="1">
      <c r="A65" s="824"/>
      <c r="B65" s="901"/>
      <c r="C65" s="901"/>
      <c r="D65" s="901"/>
      <c r="E65" s="825"/>
      <c r="F65" s="11" t="s">
        <v>176</v>
      </c>
      <c r="G65" s="11" t="s">
        <v>177</v>
      </c>
      <c r="H65" s="11" t="s">
        <v>176</v>
      </c>
      <c r="I65" s="11" t="s">
        <v>177</v>
      </c>
      <c r="J65" s="33"/>
      <c r="K65" s="824"/>
      <c r="L65" s="901"/>
      <c r="M65" s="901"/>
      <c r="N65" s="901"/>
      <c r="O65" s="825"/>
      <c r="P65" s="11" t="s">
        <v>176</v>
      </c>
      <c r="Q65" s="11" t="s">
        <v>177</v>
      </c>
      <c r="R65" s="11" t="s">
        <v>176</v>
      </c>
      <c r="S65" s="11" t="s">
        <v>177</v>
      </c>
    </row>
    <row r="66" spans="1:19" ht="17.25" customHeight="1">
      <c r="A66" s="904" t="s">
        <v>507</v>
      </c>
      <c r="B66" s="815" t="s">
        <v>508</v>
      </c>
      <c r="C66" s="9"/>
      <c r="D66" s="255"/>
      <c r="E66" s="257"/>
      <c r="F66" s="151" t="s">
        <v>178</v>
      </c>
      <c r="G66" s="16" t="s">
        <v>179</v>
      </c>
      <c r="H66" s="151" t="s">
        <v>180</v>
      </c>
      <c r="I66" s="16" t="s">
        <v>180</v>
      </c>
      <c r="J66" s="266"/>
      <c r="K66" s="523"/>
      <c r="L66" s="524"/>
      <c r="M66" s="9"/>
      <c r="N66" s="255"/>
      <c r="O66" s="257"/>
      <c r="P66" s="151" t="s">
        <v>178</v>
      </c>
      <c r="Q66" s="16" t="s">
        <v>179</v>
      </c>
      <c r="R66" s="151" t="s">
        <v>180</v>
      </c>
      <c r="S66" s="16" t="s">
        <v>180</v>
      </c>
    </row>
    <row r="67" spans="1:19" ht="17.25" customHeight="1">
      <c r="A67" s="905"/>
      <c r="B67" s="817"/>
      <c r="C67" s="89"/>
      <c r="D67" s="93" t="s">
        <v>499</v>
      </c>
      <c r="E67" s="94"/>
      <c r="F67" s="259">
        <v>14932</v>
      </c>
      <c r="G67" s="260">
        <v>6149087.2869999995</v>
      </c>
      <c r="H67" s="457">
        <v>106.78681255810628</v>
      </c>
      <c r="I67" s="458">
        <v>111.33062640321569</v>
      </c>
      <c r="J67" s="267"/>
      <c r="K67" s="874" t="s">
        <v>656</v>
      </c>
      <c r="L67" s="875"/>
      <c r="M67" s="33"/>
      <c r="N67" s="93" t="s">
        <v>499</v>
      </c>
      <c r="O67" s="94"/>
      <c r="P67" s="259">
        <v>191251</v>
      </c>
      <c r="Q67" s="260">
        <v>3115574.5249999999</v>
      </c>
      <c r="R67" s="457">
        <v>96.29232434609672</v>
      </c>
      <c r="S67" s="458">
        <v>91.372673538633975</v>
      </c>
    </row>
    <row r="68" spans="1:19" s="34" customFormat="1" ht="17.25" customHeight="1">
      <c r="A68" s="905"/>
      <c r="B68" s="817"/>
      <c r="C68" s="89"/>
      <c r="D68" s="93" t="s">
        <v>182</v>
      </c>
      <c r="E68" s="94"/>
      <c r="F68" s="259">
        <v>14761</v>
      </c>
      <c r="G68" s="260">
        <v>5634677.4349999996</v>
      </c>
      <c r="H68" s="457">
        <v>106.85536412335313</v>
      </c>
      <c r="I68" s="458">
        <v>111.51557376401287</v>
      </c>
      <c r="J68" s="267"/>
      <c r="K68" s="874"/>
      <c r="L68" s="875"/>
      <c r="M68" s="33"/>
      <c r="N68" s="93" t="s">
        <v>182</v>
      </c>
      <c r="O68" s="94"/>
      <c r="P68" s="259">
        <v>50421</v>
      </c>
      <c r="Q68" s="260">
        <v>740655.049</v>
      </c>
      <c r="R68" s="457">
        <v>92.6873655765731</v>
      </c>
      <c r="S68" s="458">
        <v>87.871406004060333</v>
      </c>
    </row>
    <row r="69" spans="1:19" ht="17.25" customHeight="1">
      <c r="A69" s="905"/>
      <c r="B69" s="817"/>
      <c r="C69" s="89"/>
      <c r="D69" s="93" t="s">
        <v>183</v>
      </c>
      <c r="E69" s="94"/>
      <c r="F69" s="259">
        <v>170</v>
      </c>
      <c r="G69" s="260">
        <v>1841.787</v>
      </c>
      <c r="H69" s="457">
        <v>104.29447852760735</v>
      </c>
      <c r="I69" s="458">
        <v>110.56703676689088</v>
      </c>
      <c r="J69" s="267"/>
      <c r="K69" s="874"/>
      <c r="L69" s="875"/>
      <c r="M69" s="33"/>
      <c r="N69" s="93" t="s">
        <v>183</v>
      </c>
      <c r="O69" s="94"/>
      <c r="P69" s="259">
        <v>1</v>
      </c>
      <c r="Q69" s="260">
        <v>4.125</v>
      </c>
      <c r="R69" s="457" t="s">
        <v>719</v>
      </c>
      <c r="S69" s="458" t="s">
        <v>719</v>
      </c>
    </row>
    <row r="70" spans="1:19" ht="17.25" customHeight="1">
      <c r="A70" s="905"/>
      <c r="B70" s="817"/>
      <c r="C70" s="89"/>
      <c r="D70" s="93" t="s">
        <v>184</v>
      </c>
      <c r="E70" s="94"/>
      <c r="F70" s="259">
        <v>1</v>
      </c>
      <c r="G70" s="260">
        <v>14.92</v>
      </c>
      <c r="H70" s="457">
        <v>100</v>
      </c>
      <c r="I70" s="458">
        <v>429.84730625180066</v>
      </c>
      <c r="J70" s="267"/>
      <c r="K70" s="874"/>
      <c r="L70" s="875"/>
      <c r="M70" s="33"/>
      <c r="N70" s="93" t="s">
        <v>184</v>
      </c>
      <c r="O70" s="94"/>
      <c r="P70" s="259">
        <v>140811</v>
      </c>
      <c r="Q70" s="260">
        <v>2373863.9929999998</v>
      </c>
      <c r="R70" s="457">
        <v>97.654532466901998</v>
      </c>
      <c r="S70" s="458">
        <v>92.510611390930592</v>
      </c>
    </row>
    <row r="71" spans="1:19" ht="17.25" customHeight="1">
      <c r="A71" s="905"/>
      <c r="B71" s="817"/>
      <c r="C71" s="89"/>
      <c r="D71" s="412" t="s">
        <v>224</v>
      </c>
      <c r="E71" s="94"/>
      <c r="F71" s="259">
        <v>14360</v>
      </c>
      <c r="G71" s="260">
        <v>512553.14500000002</v>
      </c>
      <c r="H71" s="457">
        <v>107.23620342020762</v>
      </c>
      <c r="I71" s="458">
        <v>109.38513748365079</v>
      </c>
      <c r="J71" s="267"/>
      <c r="K71" s="874"/>
      <c r="L71" s="875"/>
      <c r="M71" s="33"/>
      <c r="N71" s="412" t="s">
        <v>224</v>
      </c>
      <c r="O71" s="94"/>
      <c r="P71" s="259">
        <v>1</v>
      </c>
      <c r="Q71" s="260">
        <v>0</v>
      </c>
      <c r="R71" s="457">
        <v>100</v>
      </c>
      <c r="S71" s="458" t="s">
        <v>719</v>
      </c>
    </row>
    <row r="72" spans="1:19" ht="17.25" customHeight="1">
      <c r="A72" s="906"/>
      <c r="B72" s="816"/>
      <c r="C72" s="90"/>
      <c r="D72" s="95" t="s">
        <v>185</v>
      </c>
      <c r="E72" s="96"/>
      <c r="F72" s="262">
        <v>0</v>
      </c>
      <c r="G72" s="263">
        <v>0</v>
      </c>
      <c r="H72" s="461" t="s">
        <v>719</v>
      </c>
      <c r="I72" s="462" t="s">
        <v>719</v>
      </c>
      <c r="J72" s="267"/>
      <c r="K72" s="814"/>
      <c r="L72" s="876"/>
      <c r="M72" s="92"/>
      <c r="N72" s="95" t="s">
        <v>185</v>
      </c>
      <c r="O72" s="96"/>
      <c r="P72" s="262">
        <v>18</v>
      </c>
      <c r="Q72" s="263">
        <v>1051.3579999999999</v>
      </c>
      <c r="R72" s="461">
        <v>78.260869565217391</v>
      </c>
      <c r="S72" s="462">
        <v>130.10777571661757</v>
      </c>
    </row>
    <row r="73" spans="1:19" ht="17.25" customHeight="1">
      <c r="A73" s="822" t="s">
        <v>509</v>
      </c>
      <c r="B73" s="823"/>
      <c r="C73" s="33"/>
      <c r="D73" s="93" t="s">
        <v>499</v>
      </c>
      <c r="E73" s="94"/>
      <c r="F73" s="259">
        <v>0</v>
      </c>
      <c r="G73" s="260">
        <v>0</v>
      </c>
      <c r="H73" s="457" t="s">
        <v>719</v>
      </c>
      <c r="I73" s="458" t="s">
        <v>719</v>
      </c>
      <c r="J73" s="267"/>
      <c r="K73" s="822" t="s">
        <v>195</v>
      </c>
      <c r="L73" s="823"/>
      <c r="M73" s="33"/>
      <c r="N73" s="93" t="s">
        <v>499</v>
      </c>
      <c r="O73" s="94"/>
      <c r="P73" s="259">
        <v>338396</v>
      </c>
      <c r="Q73" s="260">
        <v>1937203.0959999999</v>
      </c>
      <c r="R73" s="457">
        <v>98.011933035972888</v>
      </c>
      <c r="S73" s="458">
        <v>99.145912352559748</v>
      </c>
    </row>
    <row r="74" spans="1:19" ht="17.25" customHeight="1">
      <c r="A74" s="872"/>
      <c r="B74" s="873"/>
      <c r="C74" s="33"/>
      <c r="D74" s="93" t="s">
        <v>182</v>
      </c>
      <c r="E74" s="94"/>
      <c r="F74" s="259">
        <v>0</v>
      </c>
      <c r="G74" s="260">
        <v>0</v>
      </c>
      <c r="H74" s="457" t="s">
        <v>719</v>
      </c>
      <c r="I74" s="458" t="s">
        <v>719</v>
      </c>
      <c r="J74" s="267"/>
      <c r="K74" s="872"/>
      <c r="L74" s="873"/>
      <c r="M74" s="33"/>
      <c r="N74" s="93" t="s">
        <v>182</v>
      </c>
      <c r="O74" s="94"/>
      <c r="P74" s="259">
        <v>204808</v>
      </c>
      <c r="Q74" s="260">
        <v>1171964.0109999999</v>
      </c>
      <c r="R74" s="457">
        <v>98.004574644220924</v>
      </c>
      <c r="S74" s="458">
        <v>99.011378202214487</v>
      </c>
    </row>
    <row r="75" spans="1:19" ht="17.25" customHeight="1">
      <c r="A75" s="872"/>
      <c r="B75" s="873"/>
      <c r="C75" s="33"/>
      <c r="D75" s="93" t="s">
        <v>183</v>
      </c>
      <c r="E75" s="94"/>
      <c r="F75" s="259">
        <v>0</v>
      </c>
      <c r="G75" s="260">
        <v>0</v>
      </c>
      <c r="H75" s="457" t="s">
        <v>719</v>
      </c>
      <c r="I75" s="458" t="s">
        <v>719</v>
      </c>
      <c r="J75" s="267"/>
      <c r="K75" s="872"/>
      <c r="L75" s="873"/>
      <c r="M75" s="33"/>
      <c r="N75" s="93" t="s">
        <v>183</v>
      </c>
      <c r="O75" s="94"/>
      <c r="P75" s="259">
        <v>1028</v>
      </c>
      <c r="Q75" s="260">
        <v>4689.8149999999996</v>
      </c>
      <c r="R75" s="457">
        <v>85.809682804674452</v>
      </c>
      <c r="S75" s="458">
        <v>89.823703016184425</v>
      </c>
    </row>
    <row r="76" spans="1:19" ht="17.25" customHeight="1">
      <c r="A76" s="872"/>
      <c r="B76" s="873"/>
      <c r="C76" s="33"/>
      <c r="D76" s="93" t="s">
        <v>184</v>
      </c>
      <c r="E76" s="94"/>
      <c r="F76" s="259">
        <v>0</v>
      </c>
      <c r="G76" s="260">
        <v>0</v>
      </c>
      <c r="H76" s="457" t="s">
        <v>719</v>
      </c>
      <c r="I76" s="458" t="s">
        <v>719</v>
      </c>
      <c r="J76" s="267"/>
      <c r="K76" s="872"/>
      <c r="L76" s="873"/>
      <c r="M76" s="33"/>
      <c r="N76" s="93" t="s">
        <v>184</v>
      </c>
      <c r="O76" s="94"/>
      <c r="P76" s="259">
        <v>132095</v>
      </c>
      <c r="Q76" s="260">
        <v>704033.94</v>
      </c>
      <c r="R76" s="457">
        <v>98.134555666166449</v>
      </c>
      <c r="S76" s="458">
        <v>100.25101715737794</v>
      </c>
    </row>
    <row r="77" spans="1:19" ht="17.25" customHeight="1">
      <c r="A77" s="872"/>
      <c r="B77" s="873"/>
      <c r="C77" s="33"/>
      <c r="D77" s="412" t="s">
        <v>224</v>
      </c>
      <c r="E77" s="94"/>
      <c r="F77" s="259">
        <v>0</v>
      </c>
      <c r="G77" s="260">
        <v>0</v>
      </c>
      <c r="H77" s="457" t="s">
        <v>719</v>
      </c>
      <c r="I77" s="458" t="s">
        <v>719</v>
      </c>
      <c r="J77" s="267"/>
      <c r="K77" s="872"/>
      <c r="L77" s="873"/>
      <c r="M77" s="33"/>
      <c r="N77" s="412" t="s">
        <v>224</v>
      </c>
      <c r="O77" s="94"/>
      <c r="P77" s="259">
        <v>3283</v>
      </c>
      <c r="Q77" s="260">
        <v>45708.09</v>
      </c>
      <c r="R77" s="457">
        <v>92.740112994350284</v>
      </c>
      <c r="S77" s="458">
        <v>88.587582048688645</v>
      </c>
    </row>
    <row r="78" spans="1:19" ht="17.25" customHeight="1">
      <c r="A78" s="824"/>
      <c r="B78" s="825"/>
      <c r="C78" s="92"/>
      <c r="D78" s="95" t="s">
        <v>185</v>
      </c>
      <c r="E78" s="96"/>
      <c r="F78" s="262">
        <v>0</v>
      </c>
      <c r="G78" s="263">
        <v>0</v>
      </c>
      <c r="H78" s="461" t="s">
        <v>719</v>
      </c>
      <c r="I78" s="462" t="s">
        <v>719</v>
      </c>
      <c r="J78" s="267"/>
      <c r="K78" s="824"/>
      <c r="L78" s="825"/>
      <c r="M78" s="92"/>
      <c r="N78" s="95" t="s">
        <v>185</v>
      </c>
      <c r="O78" s="96"/>
      <c r="P78" s="262">
        <v>465</v>
      </c>
      <c r="Q78" s="263">
        <v>10807.24</v>
      </c>
      <c r="R78" s="461">
        <v>97.280334728033466</v>
      </c>
      <c r="S78" s="462">
        <v>97.045184768330088</v>
      </c>
    </row>
    <row r="79" spans="1:19" ht="17.25" customHeight="1">
      <c r="A79" s="822" t="s">
        <v>510</v>
      </c>
      <c r="B79" s="823"/>
      <c r="C79" s="258"/>
      <c r="D79" s="93" t="s">
        <v>499</v>
      </c>
      <c r="E79" s="93"/>
      <c r="F79" s="259">
        <v>57055</v>
      </c>
      <c r="G79" s="260">
        <v>6703215.5470000003</v>
      </c>
      <c r="H79" s="457">
        <v>96.52669689382148</v>
      </c>
      <c r="I79" s="458">
        <v>98.003033190935952</v>
      </c>
      <c r="J79" s="267"/>
      <c r="K79" s="822" t="s">
        <v>511</v>
      </c>
      <c r="L79" s="823"/>
      <c r="M79" s="258"/>
      <c r="N79" s="93" t="s">
        <v>499</v>
      </c>
      <c r="O79" s="93"/>
      <c r="P79" s="259">
        <v>1278740</v>
      </c>
      <c r="Q79" s="260">
        <v>26218194.807</v>
      </c>
      <c r="R79" s="457">
        <v>98.349333411269953</v>
      </c>
      <c r="S79" s="458">
        <v>97.06590312270805</v>
      </c>
    </row>
    <row r="80" spans="1:19" ht="17.25" customHeight="1">
      <c r="A80" s="872"/>
      <c r="B80" s="873"/>
      <c r="C80" s="258"/>
      <c r="D80" s="93" t="s">
        <v>182</v>
      </c>
      <c r="E80" s="93"/>
      <c r="F80" s="259">
        <v>57037</v>
      </c>
      <c r="G80" s="260">
        <v>5724684.5640000002</v>
      </c>
      <c r="H80" s="457">
        <v>96.499509356072139</v>
      </c>
      <c r="I80" s="458">
        <v>98.057848985145384</v>
      </c>
      <c r="J80" s="267"/>
      <c r="K80" s="872"/>
      <c r="L80" s="873"/>
      <c r="M80" s="258"/>
      <c r="N80" s="93" t="s">
        <v>182</v>
      </c>
      <c r="O80" s="93"/>
      <c r="P80" s="259">
        <v>755356</v>
      </c>
      <c r="Q80" s="260">
        <v>16697291.166999999</v>
      </c>
      <c r="R80" s="457">
        <v>97.791472200824686</v>
      </c>
      <c r="S80" s="458">
        <v>96.948812766044426</v>
      </c>
    </row>
    <row r="81" spans="1:19" ht="17.25" customHeight="1">
      <c r="A81" s="872"/>
      <c r="B81" s="873"/>
      <c r="C81" s="258"/>
      <c r="D81" s="93" t="s">
        <v>183</v>
      </c>
      <c r="E81" s="93"/>
      <c r="F81" s="259">
        <v>5</v>
      </c>
      <c r="G81" s="260">
        <v>94.563000000000002</v>
      </c>
      <c r="H81" s="457" t="s">
        <v>719</v>
      </c>
      <c r="I81" s="458" t="s">
        <v>719</v>
      </c>
      <c r="J81" s="267"/>
      <c r="K81" s="872"/>
      <c r="L81" s="873"/>
      <c r="M81" s="258"/>
      <c r="N81" s="93" t="s">
        <v>183</v>
      </c>
      <c r="O81" s="93"/>
      <c r="P81" s="259">
        <v>17145</v>
      </c>
      <c r="Q81" s="260">
        <v>48687.377999999997</v>
      </c>
      <c r="R81" s="457">
        <v>101.25199314947145</v>
      </c>
      <c r="S81" s="458">
        <v>105.99935077616212</v>
      </c>
    </row>
    <row r="82" spans="1:19" ht="17.25" customHeight="1">
      <c r="A82" s="872"/>
      <c r="B82" s="873"/>
      <c r="C82" s="258"/>
      <c r="D82" s="93" t="s">
        <v>184</v>
      </c>
      <c r="E82" s="93"/>
      <c r="F82" s="259">
        <v>13</v>
      </c>
      <c r="G82" s="260">
        <v>9.9280000000000008</v>
      </c>
      <c r="H82" s="457">
        <v>433.33333333333331</v>
      </c>
      <c r="I82" s="458" t="s">
        <v>720</v>
      </c>
      <c r="J82" s="267"/>
      <c r="K82" s="872"/>
      <c r="L82" s="873"/>
      <c r="M82" s="258"/>
      <c r="N82" s="93" t="s">
        <v>184</v>
      </c>
      <c r="O82" s="93"/>
      <c r="P82" s="259">
        <v>409012</v>
      </c>
      <c r="Q82" s="260">
        <v>7097031.7860000003</v>
      </c>
      <c r="R82" s="457">
        <v>97.890275161729619</v>
      </c>
      <c r="S82" s="458">
        <v>95.748372102932734</v>
      </c>
    </row>
    <row r="83" spans="1:19" s="34" customFormat="1" ht="17.25" customHeight="1">
      <c r="A83" s="872"/>
      <c r="B83" s="873"/>
      <c r="C83" s="258"/>
      <c r="D83" s="412" t="s">
        <v>224</v>
      </c>
      <c r="E83" s="93"/>
      <c r="F83" s="259">
        <v>49736</v>
      </c>
      <c r="G83" s="260">
        <v>978426.49199999997</v>
      </c>
      <c r="H83" s="457">
        <v>97.19947624538294</v>
      </c>
      <c r="I83" s="458">
        <v>97.673249794565294</v>
      </c>
      <c r="J83" s="267"/>
      <c r="K83" s="872"/>
      <c r="L83" s="873"/>
      <c r="M83" s="258"/>
      <c r="N83" s="412" t="s">
        <v>224</v>
      </c>
      <c r="O83" s="93"/>
      <c r="P83" s="259">
        <v>66054</v>
      </c>
      <c r="Q83" s="260">
        <v>255977.05499999999</v>
      </c>
      <c r="R83" s="457">
        <v>97.591749896578222</v>
      </c>
      <c r="S83" s="458">
        <v>93.736044756704274</v>
      </c>
    </row>
    <row r="84" spans="1:19" s="34" customFormat="1" ht="17.25" customHeight="1">
      <c r="A84" s="824"/>
      <c r="B84" s="825"/>
      <c r="C84" s="213"/>
      <c r="D84" s="95" t="s">
        <v>185</v>
      </c>
      <c r="E84" s="95"/>
      <c r="F84" s="262">
        <v>0</v>
      </c>
      <c r="G84" s="263">
        <v>0</v>
      </c>
      <c r="H84" s="461" t="s">
        <v>719</v>
      </c>
      <c r="I84" s="462" t="s">
        <v>719</v>
      </c>
      <c r="J84" s="267"/>
      <c r="K84" s="824"/>
      <c r="L84" s="825"/>
      <c r="M84" s="213"/>
      <c r="N84" s="95" t="s">
        <v>185</v>
      </c>
      <c r="O84" s="95"/>
      <c r="P84" s="262">
        <v>97227</v>
      </c>
      <c r="Q84" s="263">
        <v>2119207.4210000001</v>
      </c>
      <c r="R84" s="461">
        <v>104.51481827856428</v>
      </c>
      <c r="S84" s="462">
        <v>103.03718889682376</v>
      </c>
    </row>
    <row r="85" spans="1:19" s="34" customFormat="1" ht="17.25" customHeight="1">
      <c r="A85" s="822" t="s">
        <v>376</v>
      </c>
      <c r="B85" s="823"/>
      <c r="C85" s="258"/>
      <c r="D85" s="93" t="s">
        <v>499</v>
      </c>
      <c r="E85" s="93"/>
      <c r="F85" s="259">
        <v>176599</v>
      </c>
      <c r="G85" s="260">
        <v>5439017.0259999996</v>
      </c>
      <c r="H85" s="457">
        <v>97.564196057632813</v>
      </c>
      <c r="I85" s="458">
        <v>99.97232117154995</v>
      </c>
      <c r="J85" s="267"/>
      <c r="K85" s="822" t="s">
        <v>196</v>
      </c>
      <c r="L85" s="823"/>
      <c r="M85" s="91"/>
      <c r="N85" s="97" t="s">
        <v>499</v>
      </c>
      <c r="O85" s="98"/>
      <c r="P85" s="259">
        <v>600588</v>
      </c>
      <c r="Q85" s="260">
        <v>11164275.077</v>
      </c>
      <c r="R85" s="457">
        <v>104.8342360615333</v>
      </c>
      <c r="S85" s="458">
        <v>101.70873350417141</v>
      </c>
    </row>
    <row r="86" spans="1:19" s="34" customFormat="1" ht="17.25" customHeight="1">
      <c r="A86" s="872"/>
      <c r="B86" s="873"/>
      <c r="C86" s="258"/>
      <c r="D86" s="93" t="s">
        <v>182</v>
      </c>
      <c r="E86" s="93"/>
      <c r="F86" s="259">
        <v>94412</v>
      </c>
      <c r="G86" s="260">
        <v>3906542.9709999999</v>
      </c>
      <c r="H86" s="457">
        <v>96.853681305717132</v>
      </c>
      <c r="I86" s="458">
        <v>100.91463951967748</v>
      </c>
      <c r="J86" s="267"/>
      <c r="K86" s="872"/>
      <c r="L86" s="873"/>
      <c r="M86" s="33"/>
      <c r="N86" s="93" t="s">
        <v>182</v>
      </c>
      <c r="O86" s="94"/>
      <c r="P86" s="259">
        <v>345600</v>
      </c>
      <c r="Q86" s="260">
        <v>8563453.4670000002</v>
      </c>
      <c r="R86" s="457">
        <v>105.14914383770035</v>
      </c>
      <c r="S86" s="458">
        <v>101.93419623684545</v>
      </c>
    </row>
    <row r="87" spans="1:19" s="34" customFormat="1" ht="17.25" customHeight="1">
      <c r="A87" s="872"/>
      <c r="B87" s="873"/>
      <c r="C87" s="258"/>
      <c r="D87" s="93" t="s">
        <v>183</v>
      </c>
      <c r="E87" s="93"/>
      <c r="F87" s="259">
        <v>11741</v>
      </c>
      <c r="G87" s="260">
        <v>232451.617</v>
      </c>
      <c r="H87" s="457">
        <v>101.85651080072873</v>
      </c>
      <c r="I87" s="458">
        <v>102.01703948760057</v>
      </c>
      <c r="J87" s="267"/>
      <c r="K87" s="872"/>
      <c r="L87" s="873"/>
      <c r="M87" s="33"/>
      <c r="N87" s="93" t="s">
        <v>183</v>
      </c>
      <c r="O87" s="94"/>
      <c r="P87" s="259">
        <v>42739</v>
      </c>
      <c r="Q87" s="260">
        <v>372132.52799999999</v>
      </c>
      <c r="R87" s="457">
        <v>98.200909884656042</v>
      </c>
      <c r="S87" s="458">
        <v>99.258460345272852</v>
      </c>
    </row>
    <row r="88" spans="1:19" s="34" customFormat="1" ht="17.25" customHeight="1">
      <c r="A88" s="872"/>
      <c r="B88" s="873"/>
      <c r="C88" s="258"/>
      <c r="D88" s="93" t="s">
        <v>184</v>
      </c>
      <c r="E88" s="93"/>
      <c r="F88" s="259">
        <v>69841</v>
      </c>
      <c r="G88" s="260">
        <v>1122582.432</v>
      </c>
      <c r="H88" s="457">
        <v>97.576003129540624</v>
      </c>
      <c r="I88" s="458">
        <v>93.61492286652593</v>
      </c>
      <c r="J88" s="267"/>
      <c r="K88" s="872"/>
      <c r="L88" s="873"/>
      <c r="M88" s="33"/>
      <c r="N88" s="93" t="s">
        <v>184</v>
      </c>
      <c r="O88" s="94"/>
      <c r="P88" s="259">
        <v>211668</v>
      </c>
      <c r="Q88" s="260">
        <v>1647830.1669999999</v>
      </c>
      <c r="R88" s="457">
        <v>105.72351892272576</v>
      </c>
      <c r="S88" s="458">
        <v>101.99929397329271</v>
      </c>
    </row>
    <row r="89" spans="1:19" ht="17.25" customHeight="1">
      <c r="A89" s="872"/>
      <c r="B89" s="873"/>
      <c r="C89" s="258"/>
      <c r="D89" s="412" t="s">
        <v>224</v>
      </c>
      <c r="E89" s="93"/>
      <c r="F89" s="259">
        <v>3359</v>
      </c>
      <c r="G89" s="260">
        <v>99059.936000000002</v>
      </c>
      <c r="H89" s="457">
        <v>98.072992700729927</v>
      </c>
      <c r="I89" s="458">
        <v>99.83270301763234</v>
      </c>
      <c r="J89" s="267"/>
      <c r="K89" s="872"/>
      <c r="L89" s="873"/>
      <c r="M89" s="33"/>
      <c r="N89" s="412" t="s">
        <v>224</v>
      </c>
      <c r="O89" s="94"/>
      <c r="P89" s="259">
        <v>15658</v>
      </c>
      <c r="Q89" s="260">
        <v>556742.32700000005</v>
      </c>
      <c r="R89" s="457">
        <v>98.471794226778186</v>
      </c>
      <c r="S89" s="458">
        <v>99.048764365068592</v>
      </c>
    </row>
    <row r="90" spans="1:19" ht="17.25" customHeight="1">
      <c r="A90" s="824"/>
      <c r="B90" s="825"/>
      <c r="C90" s="213"/>
      <c r="D90" s="95" t="s">
        <v>185</v>
      </c>
      <c r="E90" s="95"/>
      <c r="F90" s="262">
        <v>605</v>
      </c>
      <c r="G90" s="263">
        <v>78380.070000000007</v>
      </c>
      <c r="H90" s="461">
        <v>142.01877934272301</v>
      </c>
      <c r="I90" s="462">
        <v>181.61936295176849</v>
      </c>
      <c r="J90" s="267"/>
      <c r="K90" s="824"/>
      <c r="L90" s="825"/>
      <c r="M90" s="92"/>
      <c r="N90" s="95" t="s">
        <v>185</v>
      </c>
      <c r="O90" s="96"/>
      <c r="P90" s="262">
        <v>581</v>
      </c>
      <c r="Q90" s="263">
        <v>24116.588</v>
      </c>
      <c r="R90" s="461">
        <v>119.54732510288066</v>
      </c>
      <c r="S90" s="462">
        <v>103.87371097831695</v>
      </c>
    </row>
    <row r="91" spans="1:19" ht="17.25" customHeight="1">
      <c r="A91" s="883" t="s">
        <v>364</v>
      </c>
      <c r="B91" s="817" t="s">
        <v>357</v>
      </c>
      <c r="C91" s="89"/>
      <c r="D91" s="93" t="s">
        <v>499</v>
      </c>
      <c r="E91" s="94"/>
      <c r="F91" s="259">
        <v>50015</v>
      </c>
      <c r="G91" s="260">
        <v>235356.15900000001</v>
      </c>
      <c r="H91" s="457">
        <v>87.960113258648292</v>
      </c>
      <c r="I91" s="458">
        <v>102.36352075837645</v>
      </c>
      <c r="J91" s="267"/>
      <c r="K91" s="822" t="s">
        <v>156</v>
      </c>
      <c r="L91" s="823"/>
      <c r="M91" s="91"/>
      <c r="N91" s="97" t="s">
        <v>499</v>
      </c>
      <c r="O91" s="98"/>
      <c r="P91" s="259">
        <v>6070431</v>
      </c>
      <c r="Q91" s="260">
        <v>125475627.61399999</v>
      </c>
      <c r="R91" s="457">
        <v>103.5299854079133</v>
      </c>
      <c r="S91" s="458">
        <v>106.72324189315772</v>
      </c>
    </row>
    <row r="92" spans="1:19" ht="17.25" customHeight="1">
      <c r="A92" s="884"/>
      <c r="B92" s="892"/>
      <c r="C92" s="264"/>
      <c r="D92" s="93" t="s">
        <v>182</v>
      </c>
      <c r="E92" s="94"/>
      <c r="F92" s="259">
        <v>30381</v>
      </c>
      <c r="G92" s="260">
        <v>172331.13099999999</v>
      </c>
      <c r="H92" s="457">
        <v>88.553690101434071</v>
      </c>
      <c r="I92" s="458">
        <v>110.21902762038853</v>
      </c>
      <c r="J92" s="267"/>
      <c r="K92" s="872"/>
      <c r="L92" s="873"/>
      <c r="M92" s="33"/>
      <c r="N92" s="93" t="s">
        <v>182</v>
      </c>
      <c r="O92" s="94"/>
      <c r="P92" s="259">
        <v>3391255</v>
      </c>
      <c r="Q92" s="260">
        <v>67099298.857000001</v>
      </c>
      <c r="R92" s="457">
        <v>103.17424823238777</v>
      </c>
      <c r="S92" s="458">
        <v>105.57767745858895</v>
      </c>
    </row>
    <row r="93" spans="1:19" ht="17.25" customHeight="1">
      <c r="A93" s="884"/>
      <c r="B93" s="892"/>
      <c r="C93" s="264"/>
      <c r="D93" s="93" t="s">
        <v>183</v>
      </c>
      <c r="E93" s="94"/>
      <c r="F93" s="259">
        <v>0</v>
      </c>
      <c r="G93" s="260">
        <v>-3.5059999999999998</v>
      </c>
      <c r="H93" s="457" t="s">
        <v>719</v>
      </c>
      <c r="I93" s="458" t="s">
        <v>719</v>
      </c>
      <c r="J93" s="267"/>
      <c r="K93" s="872"/>
      <c r="L93" s="873"/>
      <c r="M93" s="33"/>
      <c r="N93" s="93" t="s">
        <v>183</v>
      </c>
      <c r="O93" s="94"/>
      <c r="P93" s="259">
        <v>28325</v>
      </c>
      <c r="Q93" s="260">
        <v>97057.091</v>
      </c>
      <c r="R93" s="457">
        <v>112.30275156609308</v>
      </c>
      <c r="S93" s="458">
        <v>111.71431397338529</v>
      </c>
    </row>
    <row r="94" spans="1:19" ht="17.25" customHeight="1">
      <c r="A94" s="884"/>
      <c r="B94" s="892"/>
      <c r="C94" s="264"/>
      <c r="D94" s="93" t="s">
        <v>184</v>
      </c>
      <c r="E94" s="94"/>
      <c r="F94" s="259">
        <v>19634</v>
      </c>
      <c r="G94" s="260">
        <v>63028.534</v>
      </c>
      <c r="H94" s="457">
        <v>87.080321107020893</v>
      </c>
      <c r="I94" s="458">
        <v>85.688335262328707</v>
      </c>
      <c r="J94" s="267"/>
      <c r="K94" s="872"/>
      <c r="L94" s="873"/>
      <c r="M94" s="33"/>
      <c r="N94" s="93" t="s">
        <v>184</v>
      </c>
      <c r="O94" s="94"/>
      <c r="P94" s="259">
        <v>2498226</v>
      </c>
      <c r="Q94" s="260">
        <v>46880607.943000004</v>
      </c>
      <c r="R94" s="457">
        <v>103.71315983500389</v>
      </c>
      <c r="S94" s="458">
        <v>106.04184797288809</v>
      </c>
    </row>
    <row r="95" spans="1:19" ht="17.25" customHeight="1">
      <c r="A95" s="884"/>
      <c r="B95" s="892"/>
      <c r="C95" s="264"/>
      <c r="D95" s="412" t="s">
        <v>224</v>
      </c>
      <c r="E95" s="94"/>
      <c r="F95" s="259">
        <v>0</v>
      </c>
      <c r="G95" s="260">
        <v>0</v>
      </c>
      <c r="H95" s="457" t="s">
        <v>719</v>
      </c>
      <c r="I95" s="458" t="s">
        <v>719</v>
      </c>
      <c r="J95" s="267"/>
      <c r="K95" s="872"/>
      <c r="L95" s="873"/>
      <c r="M95" s="33"/>
      <c r="N95" s="412" t="s">
        <v>224</v>
      </c>
      <c r="O95" s="94"/>
      <c r="P95" s="259">
        <v>13654</v>
      </c>
      <c r="Q95" s="260">
        <v>480590.03899999999</v>
      </c>
      <c r="R95" s="457">
        <v>98.187832590248817</v>
      </c>
      <c r="S95" s="458">
        <v>95.064616369322508</v>
      </c>
    </row>
    <row r="96" spans="1:19" ht="17.25" customHeight="1">
      <c r="A96" s="884"/>
      <c r="B96" s="893"/>
      <c r="C96" s="265"/>
      <c r="D96" s="95" t="s">
        <v>185</v>
      </c>
      <c r="E96" s="96"/>
      <c r="F96" s="262">
        <v>0</v>
      </c>
      <c r="G96" s="263">
        <v>0</v>
      </c>
      <c r="H96" s="461" t="s">
        <v>719</v>
      </c>
      <c r="I96" s="462" t="s">
        <v>719</v>
      </c>
      <c r="J96" s="267"/>
      <c r="K96" s="824"/>
      <c r="L96" s="825"/>
      <c r="M96" s="92"/>
      <c r="N96" s="95" t="s">
        <v>185</v>
      </c>
      <c r="O96" s="96"/>
      <c r="P96" s="262">
        <v>152625</v>
      </c>
      <c r="Q96" s="263">
        <v>10918073.684</v>
      </c>
      <c r="R96" s="461">
        <v>107.0857247098775</v>
      </c>
      <c r="S96" s="462">
        <v>118.48604350364162</v>
      </c>
    </row>
    <row r="97" spans="1:19" ht="17.25" customHeight="1">
      <c r="A97" s="884"/>
      <c r="B97" s="778" t="s">
        <v>358</v>
      </c>
      <c r="C97" s="89"/>
      <c r="D97" s="93" t="s">
        <v>499</v>
      </c>
      <c r="E97" s="93"/>
      <c r="F97" s="259">
        <v>3714</v>
      </c>
      <c r="G97" s="260">
        <v>1218687.1540000001</v>
      </c>
      <c r="H97" s="457">
        <v>90.101892285298405</v>
      </c>
      <c r="I97" s="458">
        <v>93.174762055071398</v>
      </c>
      <c r="J97" s="267"/>
      <c r="K97" s="822" t="s">
        <v>141</v>
      </c>
      <c r="L97" s="823"/>
      <c r="M97" s="91"/>
      <c r="N97" s="97" t="s">
        <v>499</v>
      </c>
      <c r="O97" s="98"/>
      <c r="P97" s="259">
        <v>23837</v>
      </c>
      <c r="Q97" s="260">
        <v>112485.05899999999</v>
      </c>
      <c r="R97" s="457">
        <v>108.68593835491521</v>
      </c>
      <c r="S97" s="458">
        <v>107.64047859772812</v>
      </c>
    </row>
    <row r="98" spans="1:19" ht="17.25" customHeight="1">
      <c r="A98" s="884"/>
      <c r="B98" s="897"/>
      <c r="C98" s="264"/>
      <c r="D98" s="93" t="s">
        <v>182</v>
      </c>
      <c r="E98" s="93"/>
      <c r="F98" s="259">
        <v>3670</v>
      </c>
      <c r="G98" s="260">
        <v>1104065.48</v>
      </c>
      <c r="H98" s="457">
        <v>90.282902829028288</v>
      </c>
      <c r="I98" s="458">
        <v>93.757309892467958</v>
      </c>
      <c r="J98" s="267"/>
      <c r="K98" s="872"/>
      <c r="L98" s="873"/>
      <c r="M98" s="33"/>
      <c r="N98" s="93" t="s">
        <v>182</v>
      </c>
      <c r="O98" s="94"/>
      <c r="P98" s="259">
        <v>23835</v>
      </c>
      <c r="Q98" s="260">
        <v>112487.712</v>
      </c>
      <c r="R98" s="457">
        <v>108.69168680742396</v>
      </c>
      <c r="S98" s="458">
        <v>107.65305012109852</v>
      </c>
    </row>
    <row r="99" spans="1:19" ht="17.25" customHeight="1">
      <c r="A99" s="884"/>
      <c r="B99" s="897"/>
      <c r="C99" s="264"/>
      <c r="D99" s="93" t="s">
        <v>183</v>
      </c>
      <c r="E99" s="93"/>
      <c r="F99" s="259">
        <v>42</v>
      </c>
      <c r="G99" s="260">
        <v>446.83499999999998</v>
      </c>
      <c r="H99" s="457">
        <v>75</v>
      </c>
      <c r="I99" s="458">
        <v>146.67640493697479</v>
      </c>
      <c r="J99" s="267"/>
      <c r="K99" s="872"/>
      <c r="L99" s="873"/>
      <c r="M99" s="33"/>
      <c r="N99" s="93" t="s">
        <v>183</v>
      </c>
      <c r="O99" s="94"/>
      <c r="P99" s="259">
        <v>0</v>
      </c>
      <c r="Q99" s="260">
        <v>0</v>
      </c>
      <c r="R99" s="457" t="s">
        <v>719</v>
      </c>
      <c r="S99" s="458" t="s">
        <v>719</v>
      </c>
    </row>
    <row r="100" spans="1:19" ht="17.25" customHeight="1">
      <c r="A100" s="884"/>
      <c r="B100" s="897"/>
      <c r="C100" s="264"/>
      <c r="D100" s="93" t="s">
        <v>184</v>
      </c>
      <c r="E100" s="93"/>
      <c r="F100" s="259">
        <v>2</v>
      </c>
      <c r="G100" s="260">
        <v>3.1840000000000002</v>
      </c>
      <c r="H100" s="457">
        <v>200</v>
      </c>
      <c r="I100" s="458">
        <v>239.03903903903904</v>
      </c>
      <c r="J100" s="267"/>
      <c r="K100" s="872"/>
      <c r="L100" s="873"/>
      <c r="M100" s="33"/>
      <c r="N100" s="93" t="s">
        <v>184</v>
      </c>
      <c r="O100" s="94"/>
      <c r="P100" s="259">
        <v>2</v>
      </c>
      <c r="Q100" s="260">
        <v>-2.653</v>
      </c>
      <c r="R100" s="457">
        <v>50</v>
      </c>
      <c r="S100" s="458" t="s">
        <v>719</v>
      </c>
    </row>
    <row r="101" spans="1:19" ht="17.25" customHeight="1">
      <c r="A101" s="884"/>
      <c r="B101" s="897"/>
      <c r="C101" s="264"/>
      <c r="D101" s="412" t="s">
        <v>224</v>
      </c>
      <c r="E101" s="93"/>
      <c r="F101" s="259">
        <v>3555</v>
      </c>
      <c r="G101" s="260">
        <v>114171.655</v>
      </c>
      <c r="H101" s="457">
        <v>90.435003815822938</v>
      </c>
      <c r="I101" s="458">
        <v>87.774095954139483</v>
      </c>
      <c r="J101" s="267"/>
      <c r="K101" s="872"/>
      <c r="L101" s="873"/>
      <c r="M101" s="33"/>
      <c r="N101" s="412" t="s">
        <v>224</v>
      </c>
      <c r="O101" s="94"/>
      <c r="P101" s="259">
        <v>0</v>
      </c>
      <c r="Q101" s="260">
        <v>0</v>
      </c>
      <c r="R101" s="457" t="s">
        <v>719</v>
      </c>
      <c r="S101" s="458" t="s">
        <v>719</v>
      </c>
    </row>
    <row r="102" spans="1:19" ht="17.25" customHeight="1">
      <c r="A102" s="884"/>
      <c r="B102" s="853"/>
      <c r="C102" s="265"/>
      <c r="D102" s="95" t="s">
        <v>185</v>
      </c>
      <c r="E102" s="95"/>
      <c r="F102" s="262">
        <v>0</v>
      </c>
      <c r="G102" s="263">
        <v>0</v>
      </c>
      <c r="H102" s="461" t="s">
        <v>719</v>
      </c>
      <c r="I102" s="462" t="s">
        <v>719</v>
      </c>
      <c r="J102" s="267"/>
      <c r="K102" s="824"/>
      <c r="L102" s="825"/>
      <c r="M102" s="92"/>
      <c r="N102" s="95" t="s">
        <v>185</v>
      </c>
      <c r="O102" s="96"/>
      <c r="P102" s="262">
        <v>0</v>
      </c>
      <c r="Q102" s="263">
        <v>0</v>
      </c>
      <c r="R102" s="461" t="s">
        <v>719</v>
      </c>
      <c r="S102" s="462" t="s">
        <v>719</v>
      </c>
    </row>
    <row r="103" spans="1:19" ht="17.25" customHeight="1">
      <c r="A103" s="884"/>
      <c r="B103" s="894" t="s">
        <v>377</v>
      </c>
      <c r="C103" s="89"/>
      <c r="D103" s="93" t="s">
        <v>499</v>
      </c>
      <c r="E103" s="93"/>
      <c r="F103" s="259">
        <v>69567649</v>
      </c>
      <c r="G103" s="260">
        <v>243028169.65799999</v>
      </c>
      <c r="H103" s="457">
        <v>321.50661232095456</v>
      </c>
      <c r="I103" s="458">
        <v>196.95096024162396</v>
      </c>
      <c r="J103" s="268"/>
      <c r="K103" s="822" t="s">
        <v>173</v>
      </c>
      <c r="L103" s="823"/>
      <c r="M103" s="91"/>
      <c r="N103" s="97" t="s">
        <v>499</v>
      </c>
      <c r="O103" s="98"/>
      <c r="P103" s="259">
        <v>4435</v>
      </c>
      <c r="Q103" s="260">
        <v>133715.478</v>
      </c>
      <c r="R103" s="457">
        <v>99.305866547245856</v>
      </c>
      <c r="S103" s="458">
        <v>69.121671069910477</v>
      </c>
    </row>
    <row r="104" spans="1:19" ht="17.25" customHeight="1">
      <c r="A104" s="884"/>
      <c r="B104" s="895"/>
      <c r="C104" s="264"/>
      <c r="D104" s="93" t="s">
        <v>182</v>
      </c>
      <c r="E104" s="93"/>
      <c r="F104" s="259">
        <v>60484636</v>
      </c>
      <c r="G104" s="260">
        <v>224882186.18099999</v>
      </c>
      <c r="H104" s="457">
        <v>293.23714521776469</v>
      </c>
      <c r="I104" s="458">
        <v>187.73073007402732</v>
      </c>
      <c r="J104" s="268"/>
      <c r="K104" s="872"/>
      <c r="L104" s="873"/>
      <c r="M104" s="33"/>
      <c r="N104" s="93" t="s">
        <v>182</v>
      </c>
      <c r="O104" s="94"/>
      <c r="P104" s="259">
        <v>2797</v>
      </c>
      <c r="Q104" s="260">
        <v>117498.558</v>
      </c>
      <c r="R104" s="457">
        <v>98.002803083391726</v>
      </c>
      <c r="S104" s="458">
        <v>67.718961156255688</v>
      </c>
    </row>
    <row r="105" spans="1:19" ht="17.25" customHeight="1">
      <c r="A105" s="884"/>
      <c r="B105" s="895"/>
      <c r="C105" s="264"/>
      <c r="D105" s="93" t="s">
        <v>183</v>
      </c>
      <c r="E105" s="93"/>
      <c r="F105" s="259">
        <v>69039</v>
      </c>
      <c r="G105" s="260">
        <v>190626.014</v>
      </c>
      <c r="H105" s="457">
        <v>120.08244481936931</v>
      </c>
      <c r="I105" s="458">
        <v>78.907452785725823</v>
      </c>
      <c r="J105" s="268"/>
      <c r="K105" s="872"/>
      <c r="L105" s="873"/>
      <c r="M105" s="33"/>
      <c r="N105" s="93" t="s">
        <v>183</v>
      </c>
      <c r="O105" s="94"/>
      <c r="P105" s="259">
        <v>26</v>
      </c>
      <c r="Q105" s="260">
        <v>83.347999999999999</v>
      </c>
      <c r="R105" s="457">
        <v>216.66666666666666</v>
      </c>
      <c r="S105" s="458">
        <v>225.17966174960824</v>
      </c>
    </row>
    <row r="106" spans="1:19" ht="17.25" customHeight="1">
      <c r="A106" s="884"/>
      <c r="B106" s="895"/>
      <c r="C106" s="264"/>
      <c r="D106" s="93" t="s">
        <v>184</v>
      </c>
      <c r="E106" s="93"/>
      <c r="F106" s="259">
        <v>9000020</v>
      </c>
      <c r="G106" s="260">
        <v>14165342.499</v>
      </c>
      <c r="H106" s="457" t="s">
        <v>720</v>
      </c>
      <c r="I106" s="458" t="s">
        <v>720</v>
      </c>
      <c r="J106" s="268"/>
      <c r="K106" s="872"/>
      <c r="L106" s="873"/>
      <c r="M106" s="33"/>
      <c r="N106" s="93" t="s">
        <v>184</v>
      </c>
      <c r="O106" s="94"/>
      <c r="P106" s="259">
        <v>1517</v>
      </c>
      <c r="Q106" s="260">
        <v>10694.434999999999</v>
      </c>
      <c r="R106" s="457">
        <v>101.81208053691276</v>
      </c>
      <c r="S106" s="458">
        <v>94.994675309344146</v>
      </c>
    </row>
    <row r="107" spans="1:19" ht="17.25" customHeight="1">
      <c r="A107" s="884"/>
      <c r="B107" s="895"/>
      <c r="C107" s="264"/>
      <c r="D107" s="412" t="s">
        <v>224</v>
      </c>
      <c r="E107" s="93"/>
      <c r="F107" s="259">
        <v>272360</v>
      </c>
      <c r="G107" s="260">
        <v>2551867.747</v>
      </c>
      <c r="H107" s="457">
        <v>121.38931848873953</v>
      </c>
      <c r="I107" s="458">
        <v>117.61581044568364</v>
      </c>
      <c r="J107" s="268"/>
      <c r="K107" s="872"/>
      <c r="L107" s="873"/>
      <c r="M107" s="33"/>
      <c r="N107" s="412" t="s">
        <v>224</v>
      </c>
      <c r="O107" s="94"/>
      <c r="P107" s="259">
        <v>297</v>
      </c>
      <c r="Q107" s="260">
        <v>3351.25</v>
      </c>
      <c r="R107" s="457">
        <v>73.514851485148512</v>
      </c>
      <c r="S107" s="458">
        <v>66.898882227225229</v>
      </c>
    </row>
    <row r="108" spans="1:19" ht="17.25" customHeight="1">
      <c r="A108" s="885"/>
      <c r="B108" s="896"/>
      <c r="C108" s="265"/>
      <c r="D108" s="95" t="s">
        <v>185</v>
      </c>
      <c r="E108" s="95"/>
      <c r="F108" s="262">
        <v>13954</v>
      </c>
      <c r="G108" s="263">
        <v>1238147.2169999999</v>
      </c>
      <c r="H108" s="461">
        <v>383.4569936795823</v>
      </c>
      <c r="I108" s="462" t="s">
        <v>720</v>
      </c>
      <c r="J108" s="268"/>
      <c r="K108" s="824"/>
      <c r="L108" s="825"/>
      <c r="M108" s="92"/>
      <c r="N108" s="95" t="s">
        <v>185</v>
      </c>
      <c r="O108" s="96"/>
      <c r="P108" s="262">
        <v>95</v>
      </c>
      <c r="Q108" s="263">
        <v>2087.8870000000002</v>
      </c>
      <c r="R108" s="461">
        <v>86.36363636363636</v>
      </c>
      <c r="S108" s="462">
        <v>57.423250689432592</v>
      </c>
    </row>
    <row r="109" spans="1:19" ht="17.25" customHeight="1">
      <c r="A109" s="822" t="s">
        <v>171</v>
      </c>
      <c r="B109" s="823"/>
      <c r="C109" s="89"/>
      <c r="D109" s="93" t="s">
        <v>499</v>
      </c>
      <c r="E109" s="93"/>
      <c r="F109" s="259">
        <v>23556</v>
      </c>
      <c r="G109" s="260">
        <v>17552360.460000001</v>
      </c>
      <c r="H109" s="457">
        <v>102.11548465406624</v>
      </c>
      <c r="I109" s="458">
        <v>102.68565535240559</v>
      </c>
      <c r="J109" s="256"/>
      <c r="K109" s="822" t="s">
        <v>186</v>
      </c>
      <c r="L109" s="823"/>
      <c r="M109" s="91"/>
      <c r="N109" s="97" t="s">
        <v>499</v>
      </c>
      <c r="O109" s="98"/>
      <c r="P109" s="259">
        <v>149828405</v>
      </c>
      <c r="Q109" s="260">
        <v>326881712.20599997</v>
      </c>
      <c r="R109" s="457">
        <v>111.25610234113978</v>
      </c>
      <c r="S109" s="458">
        <v>109.58590009771912</v>
      </c>
    </row>
    <row r="110" spans="1:19" ht="17.25" customHeight="1">
      <c r="A110" s="872"/>
      <c r="B110" s="873"/>
      <c r="C110" s="89"/>
      <c r="D110" s="93" t="s">
        <v>182</v>
      </c>
      <c r="E110" s="93"/>
      <c r="F110" s="259">
        <v>16930</v>
      </c>
      <c r="G110" s="260">
        <v>17261433.5</v>
      </c>
      <c r="H110" s="457">
        <v>101.43190941225811</v>
      </c>
      <c r="I110" s="458">
        <v>102.60836552454965</v>
      </c>
      <c r="J110" s="256"/>
      <c r="K110" s="872"/>
      <c r="L110" s="873"/>
      <c r="M110" s="33"/>
      <c r="N110" s="93" t="s">
        <v>182</v>
      </c>
      <c r="O110" s="94"/>
      <c r="P110" s="259">
        <v>77758129</v>
      </c>
      <c r="Q110" s="260">
        <v>194275873.41299999</v>
      </c>
      <c r="R110" s="457">
        <v>112.72663113894706</v>
      </c>
      <c r="S110" s="458">
        <v>111.79427679188201</v>
      </c>
    </row>
    <row r="111" spans="1:19" ht="17.25" customHeight="1">
      <c r="A111" s="872"/>
      <c r="B111" s="873"/>
      <c r="C111" s="89"/>
      <c r="D111" s="93" t="s">
        <v>183</v>
      </c>
      <c r="E111" s="93"/>
      <c r="F111" s="259">
        <v>0</v>
      </c>
      <c r="G111" s="260">
        <v>0</v>
      </c>
      <c r="H111" s="457" t="s">
        <v>719</v>
      </c>
      <c r="I111" s="458" t="s">
        <v>719</v>
      </c>
      <c r="K111" s="872"/>
      <c r="L111" s="873"/>
      <c r="M111" s="33"/>
      <c r="N111" s="93" t="s">
        <v>183</v>
      </c>
      <c r="O111" s="94"/>
      <c r="P111" s="259">
        <v>18820036</v>
      </c>
      <c r="Q111" s="260">
        <v>45585249.322999999</v>
      </c>
      <c r="R111" s="457">
        <v>102.04249427381127</v>
      </c>
      <c r="S111" s="458">
        <v>102.51266293476992</v>
      </c>
    </row>
    <row r="112" spans="1:19" ht="17.25" customHeight="1">
      <c r="A112" s="872"/>
      <c r="B112" s="873"/>
      <c r="C112" s="89"/>
      <c r="D112" s="93" t="s">
        <v>184</v>
      </c>
      <c r="E112" s="93"/>
      <c r="F112" s="259">
        <v>2954</v>
      </c>
      <c r="G112" s="260">
        <v>61744.19</v>
      </c>
      <c r="H112" s="457">
        <v>100.1695489996609</v>
      </c>
      <c r="I112" s="458">
        <v>103.68468761356011</v>
      </c>
      <c r="K112" s="872"/>
      <c r="L112" s="873"/>
      <c r="M112" s="33"/>
      <c r="N112" s="93" t="s">
        <v>184</v>
      </c>
      <c r="O112" s="94"/>
      <c r="P112" s="259">
        <v>52975566</v>
      </c>
      <c r="Q112" s="260">
        <v>82467567.827000007</v>
      </c>
      <c r="R112" s="457">
        <v>112.68754378494472</v>
      </c>
      <c r="S112" s="458">
        <v>108.55180821848136</v>
      </c>
    </row>
    <row r="113" spans="1:19" ht="17.25" customHeight="1">
      <c r="A113" s="872"/>
      <c r="B113" s="873"/>
      <c r="C113" s="89"/>
      <c r="D113" s="412" t="s">
        <v>224</v>
      </c>
      <c r="E113" s="93"/>
      <c r="F113" s="259">
        <v>1</v>
      </c>
      <c r="G113" s="260">
        <v>0</v>
      </c>
      <c r="H113" s="457">
        <v>50</v>
      </c>
      <c r="I113" s="458" t="s">
        <v>719</v>
      </c>
      <c r="K113" s="872"/>
      <c r="L113" s="873"/>
      <c r="M113" s="33"/>
      <c r="N113" s="412" t="s">
        <v>224</v>
      </c>
      <c r="O113" s="94"/>
      <c r="P113" s="259">
        <v>72998</v>
      </c>
      <c r="Q113" s="260">
        <v>432056.88</v>
      </c>
      <c r="R113" s="457">
        <v>98.370773646691006</v>
      </c>
      <c r="S113" s="458">
        <v>90.876136775744683</v>
      </c>
    </row>
    <row r="114" spans="1:19" ht="17.25" customHeight="1">
      <c r="A114" s="824"/>
      <c r="B114" s="825"/>
      <c r="C114" s="90"/>
      <c r="D114" s="95" t="s">
        <v>185</v>
      </c>
      <c r="E114" s="95"/>
      <c r="F114" s="262">
        <v>3672</v>
      </c>
      <c r="G114" s="263">
        <v>229182.77</v>
      </c>
      <c r="H114" s="461">
        <v>107.11785297549592</v>
      </c>
      <c r="I114" s="462">
        <v>108.57448044484394</v>
      </c>
      <c r="K114" s="824"/>
      <c r="L114" s="825"/>
      <c r="M114" s="92"/>
      <c r="N114" s="95" t="s">
        <v>185</v>
      </c>
      <c r="O114" s="96"/>
      <c r="P114" s="262">
        <v>274674</v>
      </c>
      <c r="Q114" s="263">
        <v>4120964.7629999998</v>
      </c>
      <c r="R114" s="461">
        <v>116.3384851270018</v>
      </c>
      <c r="S114" s="462">
        <v>114.65422177716577</v>
      </c>
    </row>
    <row r="115" spans="1:19">
      <c r="A115" s="5"/>
      <c r="B115" s="5"/>
      <c r="C115" s="5"/>
    </row>
    <row r="116" spans="1:19">
      <c r="A116" s="5"/>
      <c r="B116" s="5"/>
      <c r="C116" s="5"/>
    </row>
    <row r="117" spans="1:19">
      <c r="A117" s="5"/>
      <c r="B117" s="5"/>
      <c r="C117" s="5"/>
    </row>
    <row r="118" spans="1:19">
      <c r="A118" s="5"/>
      <c r="B118" s="5"/>
      <c r="C118" s="5"/>
    </row>
    <row r="119" spans="1:19">
      <c r="A119" s="5"/>
      <c r="B119" s="5"/>
      <c r="C119" s="5"/>
    </row>
    <row r="120" spans="1:19">
      <c r="A120" s="5"/>
      <c r="B120" s="5"/>
      <c r="C120" s="5"/>
    </row>
    <row r="121" spans="1:19">
      <c r="A121" s="5"/>
      <c r="B121" s="5"/>
      <c r="C121" s="5"/>
    </row>
    <row r="122" spans="1:19">
      <c r="A122" s="5"/>
      <c r="B122" s="5"/>
      <c r="C122" s="5"/>
    </row>
    <row r="123" spans="1:19">
      <c r="A123" s="5"/>
      <c r="B123" s="5"/>
      <c r="C123" s="5"/>
    </row>
    <row r="124" spans="1:19">
      <c r="A124" s="5"/>
      <c r="B124" s="5"/>
      <c r="C124" s="5"/>
    </row>
    <row r="125" spans="1:19">
      <c r="A125" s="5"/>
      <c r="B125" s="5"/>
      <c r="C125" s="5"/>
    </row>
    <row r="126" spans="1:19">
      <c r="A126" s="5"/>
      <c r="B126" s="5"/>
      <c r="C126" s="5"/>
    </row>
    <row r="127" spans="1:19">
      <c r="A127" s="5"/>
      <c r="B127" s="5"/>
      <c r="C127" s="5"/>
    </row>
    <row r="128" spans="1:19">
      <c r="A128" s="5"/>
      <c r="B128" s="5"/>
      <c r="C128" s="5"/>
    </row>
    <row r="129" s="5" customFormat="1"/>
    <row r="130" s="5" customFormat="1"/>
    <row r="131" s="5" customFormat="1"/>
    <row r="132" s="5" customFormat="1"/>
    <row r="133" s="5" customFormat="1"/>
    <row r="134" s="5" customFormat="1"/>
    <row r="135" s="5" customFormat="1"/>
    <row r="136" s="5" customFormat="1"/>
    <row r="137" s="5" customFormat="1"/>
    <row r="138" s="5" customFormat="1"/>
    <row r="139" s="5" customFormat="1"/>
    <row r="140" s="5" customFormat="1"/>
    <row r="141" s="5" customFormat="1"/>
    <row r="142" s="5" customFormat="1"/>
    <row r="143" s="5" customFormat="1"/>
    <row r="144" s="5" customFormat="1"/>
    <row r="145" s="5" customFormat="1"/>
    <row r="146" s="5" customFormat="1"/>
    <row r="147" s="5" customFormat="1"/>
    <row r="148" s="5" customFormat="1"/>
    <row r="149" s="5" customFormat="1"/>
    <row r="150" s="5" customFormat="1"/>
    <row r="151" s="5" customFormat="1"/>
    <row r="152" s="5" customFormat="1"/>
    <row r="153" s="5" customFormat="1"/>
    <row r="154" s="5" customFormat="1"/>
    <row r="155" s="5" customFormat="1"/>
    <row r="156" s="5" customFormat="1"/>
    <row r="157" s="5" customFormat="1"/>
    <row r="158" s="5" customFormat="1"/>
    <row r="159" s="5" customFormat="1"/>
    <row r="160" s="5" customFormat="1"/>
    <row r="161" s="5" customFormat="1"/>
    <row r="162" s="5" customFormat="1"/>
    <row r="163" s="5" customFormat="1"/>
    <row r="164" s="5" customFormat="1"/>
    <row r="165" s="5" customFormat="1"/>
    <row r="166" s="5" customFormat="1"/>
    <row r="167" s="5" customFormat="1"/>
    <row r="168" s="5" customFormat="1"/>
    <row r="169" s="5" customFormat="1"/>
    <row r="170" s="5" customFormat="1"/>
    <row r="171" s="5" customFormat="1"/>
    <row r="172" s="5" customFormat="1"/>
    <row r="173" s="5" customFormat="1"/>
    <row r="174" s="5" customFormat="1"/>
    <row r="175" s="5" customFormat="1"/>
    <row r="176" s="5" customFormat="1"/>
    <row r="177" s="5" customFormat="1"/>
    <row r="178" s="5" customFormat="1"/>
    <row r="179" s="5" customFormat="1"/>
    <row r="180" s="5" customFormat="1"/>
    <row r="181" s="5" customFormat="1"/>
    <row r="182" s="5" customFormat="1"/>
    <row r="183" s="5" customFormat="1"/>
    <row r="184" s="5" customFormat="1"/>
    <row r="185" s="5" customFormat="1"/>
    <row r="186" s="5" customFormat="1"/>
    <row r="187" s="5" customFormat="1"/>
    <row r="188" s="5" customFormat="1"/>
    <row r="189" s="5" customFormat="1"/>
    <row r="195" spans="11:19">
      <c r="K195" s="34"/>
      <c r="L195" s="34"/>
      <c r="M195" s="34"/>
      <c r="N195" s="34"/>
      <c r="O195" s="34"/>
      <c r="P195" s="34"/>
      <c r="Q195" s="34"/>
      <c r="R195" s="34"/>
      <c r="S195" s="34"/>
    </row>
    <row r="208" spans="11:19">
      <c r="K208" s="34"/>
      <c r="L208" s="34"/>
      <c r="M208" s="34"/>
      <c r="N208" s="34"/>
      <c r="O208" s="34"/>
      <c r="P208" s="34"/>
      <c r="Q208" s="34"/>
      <c r="R208" s="34"/>
      <c r="S208" s="34"/>
    </row>
    <row r="209" spans="11:19">
      <c r="K209" s="34"/>
      <c r="L209" s="34"/>
      <c r="M209" s="34"/>
      <c r="N209" s="34"/>
      <c r="O209" s="34"/>
      <c r="P209" s="34"/>
      <c r="Q209" s="34"/>
      <c r="R209" s="34"/>
      <c r="S209" s="34"/>
    </row>
    <row r="210" spans="11:19">
      <c r="K210" s="34"/>
      <c r="L210" s="34"/>
      <c r="M210" s="34"/>
      <c r="N210" s="34"/>
      <c r="O210" s="34"/>
      <c r="P210" s="34"/>
      <c r="Q210" s="34"/>
      <c r="R210" s="34"/>
      <c r="S210" s="34"/>
    </row>
    <row r="211" spans="11:19">
      <c r="K211" s="34"/>
      <c r="L211" s="34"/>
      <c r="M211" s="34"/>
      <c r="N211" s="34"/>
      <c r="O211" s="34"/>
      <c r="P211" s="34"/>
      <c r="Q211" s="34"/>
      <c r="R211" s="34"/>
      <c r="S211" s="34"/>
    </row>
    <row r="212" spans="11:19">
      <c r="K212" s="34"/>
      <c r="L212" s="34"/>
      <c r="M212" s="34"/>
      <c r="N212" s="34"/>
      <c r="O212" s="34"/>
      <c r="P212" s="34"/>
      <c r="Q212" s="34"/>
      <c r="R212" s="34"/>
      <c r="S212" s="34"/>
    </row>
    <row r="213" spans="11:19">
      <c r="K213" s="34"/>
      <c r="L213" s="34"/>
      <c r="M213" s="34"/>
      <c r="N213" s="34"/>
      <c r="O213" s="34"/>
      <c r="P213" s="34"/>
      <c r="Q213" s="34"/>
      <c r="R213" s="34"/>
      <c r="S213" s="34"/>
    </row>
  </sheetData>
  <customSheetViews>
    <customSheetView guid="{6F28069D-A7F4-41D2-AA1B-4487F97E36F1}" scale="70" showPageBreaks="1" printArea="1" showRuler="0" topLeftCell="A80">
      <selection activeCell="F109" sqref="F109:I114"/>
      <rowBreaks count="1" manualBreakCount="1">
        <brk id="54" max="18" man="1"/>
      </rowBreaks>
      <pageMargins left="0.59055118110236227" right="0.59055118110236227" top="0.59055118110236227" bottom="0" header="0.51181102362204722" footer="0.51181102362204722"/>
      <printOptions horizontalCentered="1"/>
      <pageSetup paperSize="8" scale="84" orientation="landscape" horizontalDpi="4294967292" r:id="rId1"/>
      <headerFooter alignWithMargins="0"/>
    </customSheetView>
  </customSheetViews>
  <mergeCells count="54">
    <mergeCell ref="B66:B72"/>
    <mergeCell ref="A62:S62"/>
    <mergeCell ref="L18:L23"/>
    <mergeCell ref="R63:S63"/>
    <mergeCell ref="K64:O65"/>
    <mergeCell ref="A48:B53"/>
    <mergeCell ref="L36:L41"/>
    <mergeCell ref="P64:Q64"/>
    <mergeCell ref="K42:K53"/>
    <mergeCell ref="L42:L47"/>
    <mergeCell ref="A66:A72"/>
    <mergeCell ref="L30:L35"/>
    <mergeCell ref="A18:B23"/>
    <mergeCell ref="A64:E65"/>
    <mergeCell ref="A54:B59"/>
    <mergeCell ref="A79:B84"/>
    <mergeCell ref="A73:B78"/>
    <mergeCell ref="A109:B114"/>
    <mergeCell ref="B91:B96"/>
    <mergeCell ref="B103:B108"/>
    <mergeCell ref="A85:B90"/>
    <mergeCell ref="B97:B102"/>
    <mergeCell ref="A91:A108"/>
    <mergeCell ref="A1:S1"/>
    <mergeCell ref="P3:Q3"/>
    <mergeCell ref="F64:G64"/>
    <mergeCell ref="H64:I64"/>
    <mergeCell ref="R3:S3"/>
    <mergeCell ref="K3:O4"/>
    <mergeCell ref="L12:L17"/>
    <mergeCell ref="A24:B29"/>
    <mergeCell ref="H3:I3"/>
    <mergeCell ref="A3:E4"/>
    <mergeCell ref="F3:G3"/>
    <mergeCell ref="A6:B11"/>
    <mergeCell ref="R2:S2"/>
    <mergeCell ref="R64:S64"/>
    <mergeCell ref="A42:B47"/>
    <mergeCell ref="L6:L11"/>
    <mergeCell ref="A12:B17"/>
    <mergeCell ref="A36:B41"/>
    <mergeCell ref="A30:B35"/>
    <mergeCell ref="L48:L53"/>
    <mergeCell ref="L24:L29"/>
    <mergeCell ref="K30:K41"/>
    <mergeCell ref="K5:K29"/>
    <mergeCell ref="K79:L84"/>
    <mergeCell ref="K73:L78"/>
    <mergeCell ref="K67:L72"/>
    <mergeCell ref="K109:L114"/>
    <mergeCell ref="K103:L108"/>
    <mergeCell ref="K97:L102"/>
    <mergeCell ref="K91:L96"/>
    <mergeCell ref="K85:L90"/>
  </mergeCells>
  <phoneticPr fontId="2"/>
  <printOptions horizontalCentered="1"/>
  <pageMargins left="0.59055118110236227" right="0.59055118110236227" top="0.59055118110236227" bottom="0" header="0.51181102362204722" footer="0.51181102362204722"/>
  <pageSetup paperSize="9" scale="57" orientation="landscape" horizontalDpi="4294967292" r:id="rId2"/>
  <headerFooter alignWithMargins="0"/>
  <rowBreaks count="1" manualBreakCount="1">
    <brk id="60" max="18"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7"/>
  <dimension ref="A1:AG75"/>
  <sheetViews>
    <sheetView zoomScale="85" zoomScaleNormal="85" workbookViewId="0">
      <pane xSplit="2" ySplit="9" topLeftCell="C10" activePane="bottomRight" state="frozen"/>
      <selection sqref="A1:R1"/>
      <selection pane="topRight" sqref="A1:R1"/>
      <selection pane="bottomLeft" sqref="A1:R1"/>
      <selection pane="bottomRight"/>
    </sheetView>
  </sheetViews>
  <sheetFormatPr defaultColWidth="9" defaultRowHeight="13"/>
  <cols>
    <col min="1" max="1" width="11.7265625" style="6" customWidth="1"/>
    <col min="2" max="2" width="9.6328125" style="6" customWidth="1"/>
    <col min="3" max="4" width="18" style="5" customWidth="1"/>
    <col min="5" max="5" width="11.26953125" style="5" customWidth="1"/>
    <col min="6" max="7" width="16.7265625" style="5" customWidth="1"/>
    <col min="8" max="8" width="11.26953125" style="5" customWidth="1"/>
    <col min="9" max="10" width="16.6328125" style="5" customWidth="1"/>
    <col min="11" max="11" width="11.26953125" style="5" customWidth="1"/>
    <col min="12" max="13" width="16.6328125" style="5" customWidth="1"/>
    <col min="14" max="14" width="11.26953125" style="5" customWidth="1"/>
    <col min="15" max="15" width="16.6328125" style="5" customWidth="1"/>
    <col min="16" max="16" width="16.6328125" style="6" customWidth="1"/>
    <col min="17" max="17" width="11.26953125" style="6" customWidth="1"/>
    <col min="18" max="19" width="16.6328125" style="5" customWidth="1"/>
    <col min="20" max="20" width="11.7265625" style="5" customWidth="1"/>
    <col min="21" max="22" width="16.6328125" style="5" customWidth="1"/>
    <col min="23" max="23" width="11.7265625" style="5" customWidth="1"/>
    <col min="24" max="25" width="16.7265625" style="5" customWidth="1"/>
    <col min="26" max="26" width="11.7265625" style="5" customWidth="1"/>
    <col min="27" max="27" width="4.08984375" style="5" customWidth="1"/>
    <col min="28" max="29" width="7.36328125" style="5" customWidth="1"/>
    <col min="30" max="16384" width="9" style="5"/>
  </cols>
  <sheetData>
    <row r="1" spans="1:33" ht="19">
      <c r="C1" s="818" t="s">
        <v>187</v>
      </c>
      <c r="D1" s="818"/>
      <c r="E1" s="818"/>
      <c r="F1" s="818"/>
      <c r="G1" s="818"/>
      <c r="H1" s="818"/>
      <c r="I1" s="818"/>
      <c r="J1" s="818"/>
      <c r="K1" s="818"/>
      <c r="L1" s="818"/>
      <c r="M1" s="818"/>
      <c r="N1" s="3"/>
      <c r="O1" s="177"/>
      <c r="P1" s="818" t="s">
        <v>188</v>
      </c>
      <c r="Q1" s="818"/>
      <c r="R1" s="818"/>
      <c r="S1" s="818"/>
      <c r="T1" s="818"/>
      <c r="U1" s="818"/>
      <c r="V1" s="818"/>
      <c r="W1" s="818"/>
      <c r="X1" s="818"/>
      <c r="Y1" s="818"/>
      <c r="Z1" s="3"/>
      <c r="AA1" s="177"/>
      <c r="AB1" s="177"/>
      <c r="AC1" s="177"/>
      <c r="AD1" s="177"/>
    </row>
    <row r="2" spans="1:33">
      <c r="N2" s="8" t="s">
        <v>715</v>
      </c>
      <c r="Q2" s="8"/>
      <c r="R2" s="147"/>
      <c r="Z2" s="8" t="s">
        <v>715</v>
      </c>
      <c r="AG2" s="8"/>
    </row>
    <row r="3" spans="1:33" s="366" customFormat="1" ht="12">
      <c r="A3" s="797" t="s">
        <v>527</v>
      </c>
      <c r="B3" s="798"/>
      <c r="C3" s="803" t="s">
        <v>592</v>
      </c>
      <c r="D3" s="909"/>
      <c r="E3" s="804"/>
      <c r="F3" s="781" t="s">
        <v>515</v>
      </c>
      <c r="G3" s="782"/>
      <c r="H3" s="782"/>
      <c r="I3" s="782"/>
      <c r="J3" s="782"/>
      <c r="K3" s="782"/>
      <c r="L3" s="782"/>
      <c r="M3" s="782"/>
      <c r="N3" s="783"/>
      <c r="O3" s="803" t="s">
        <v>528</v>
      </c>
      <c r="P3" s="909"/>
      <c r="Q3" s="804"/>
      <c r="R3" s="803" t="s">
        <v>435</v>
      </c>
      <c r="S3" s="909"/>
      <c r="T3" s="804"/>
      <c r="U3" s="803" t="s">
        <v>221</v>
      </c>
      <c r="V3" s="909"/>
      <c r="W3" s="804"/>
      <c r="X3" s="803" t="s">
        <v>524</v>
      </c>
      <c r="Y3" s="909"/>
      <c r="Z3" s="804"/>
      <c r="AB3" s="506"/>
      <c r="AC3" s="506"/>
      <c r="AD3" s="507"/>
      <c r="AE3" s="507"/>
      <c r="AF3" s="507"/>
      <c r="AG3" s="507"/>
    </row>
    <row r="4" spans="1:33" s="366" customFormat="1" ht="12">
      <c r="A4" s="799"/>
      <c r="B4" s="800"/>
      <c r="C4" s="805"/>
      <c r="D4" s="910"/>
      <c r="E4" s="806"/>
      <c r="F4" s="781" t="s">
        <v>499</v>
      </c>
      <c r="G4" s="782"/>
      <c r="H4" s="783"/>
      <c r="I4" s="781" t="s">
        <v>520</v>
      </c>
      <c r="J4" s="782"/>
      <c r="K4" s="783"/>
      <c r="L4" s="781" t="s">
        <v>521</v>
      </c>
      <c r="M4" s="782"/>
      <c r="N4" s="783"/>
      <c r="O4" s="805"/>
      <c r="P4" s="910"/>
      <c r="Q4" s="806"/>
      <c r="R4" s="805"/>
      <c r="S4" s="910"/>
      <c r="T4" s="806"/>
      <c r="U4" s="805"/>
      <c r="V4" s="910"/>
      <c r="W4" s="806"/>
      <c r="X4" s="805"/>
      <c r="Y4" s="910"/>
      <c r="Z4" s="806"/>
      <c r="AB4" s="506"/>
      <c r="AC4" s="506"/>
      <c r="AD4" s="507"/>
      <c r="AE4" s="507"/>
      <c r="AF4" s="507"/>
      <c r="AG4" s="507"/>
    </row>
    <row r="5" spans="1:33" s="366" customFormat="1" ht="12">
      <c r="A5" s="801"/>
      <c r="B5" s="802"/>
      <c r="C5" s="391" t="s">
        <v>593</v>
      </c>
      <c r="D5" s="391" t="s">
        <v>594</v>
      </c>
      <c r="E5" s="391" t="s">
        <v>55</v>
      </c>
      <c r="F5" s="391" t="s">
        <v>593</v>
      </c>
      <c r="G5" s="388" t="s">
        <v>594</v>
      </c>
      <c r="H5" s="391" t="s">
        <v>55</v>
      </c>
      <c r="I5" s="391" t="s">
        <v>593</v>
      </c>
      <c r="J5" s="387" t="s">
        <v>594</v>
      </c>
      <c r="K5" s="391" t="s">
        <v>55</v>
      </c>
      <c r="L5" s="391" t="s">
        <v>593</v>
      </c>
      <c r="M5" s="387" t="s">
        <v>594</v>
      </c>
      <c r="N5" s="391" t="s">
        <v>55</v>
      </c>
      <c r="O5" s="391" t="s">
        <v>593</v>
      </c>
      <c r="P5" s="387" t="s">
        <v>594</v>
      </c>
      <c r="Q5" s="391" t="s">
        <v>55</v>
      </c>
      <c r="R5" s="391" t="s">
        <v>593</v>
      </c>
      <c r="S5" s="387" t="s">
        <v>594</v>
      </c>
      <c r="T5" s="391" t="s">
        <v>55</v>
      </c>
      <c r="U5" s="391" t="s">
        <v>596</v>
      </c>
      <c r="V5" s="387" t="s">
        <v>597</v>
      </c>
      <c r="W5" s="391" t="s">
        <v>55</v>
      </c>
      <c r="X5" s="391" t="s">
        <v>598</v>
      </c>
      <c r="Y5" s="387" t="s">
        <v>599</v>
      </c>
      <c r="Z5" s="391" t="s">
        <v>55</v>
      </c>
      <c r="AB5" s="508"/>
      <c r="AC5" s="508"/>
      <c r="AD5" s="504"/>
      <c r="AE5" s="504"/>
      <c r="AF5" s="504"/>
      <c r="AG5" s="504"/>
    </row>
    <row r="6" spans="1:33">
      <c r="A6" s="9"/>
      <c r="B6" s="10"/>
      <c r="C6" s="14" t="s">
        <v>595</v>
      </c>
      <c r="D6" s="14" t="s">
        <v>595</v>
      </c>
      <c r="E6" s="15"/>
      <c r="F6" s="14" t="s">
        <v>595</v>
      </c>
      <c r="G6" s="15" t="s">
        <v>595</v>
      </c>
      <c r="H6" s="16"/>
      <c r="I6" s="14" t="s">
        <v>595</v>
      </c>
      <c r="J6" s="15" t="s">
        <v>595</v>
      </c>
      <c r="K6" s="14"/>
      <c r="L6" s="14" t="s">
        <v>595</v>
      </c>
      <c r="M6" s="15" t="s">
        <v>595</v>
      </c>
      <c r="N6" s="14"/>
      <c r="O6" s="14" t="s">
        <v>595</v>
      </c>
      <c r="P6" s="227" t="s">
        <v>595</v>
      </c>
      <c r="Q6" s="14"/>
      <c r="R6" s="14" t="s">
        <v>595</v>
      </c>
      <c r="S6" s="15" t="s">
        <v>595</v>
      </c>
      <c r="T6" s="14"/>
      <c r="U6" s="14" t="s">
        <v>497</v>
      </c>
      <c r="V6" s="15" t="s">
        <v>497</v>
      </c>
      <c r="W6" s="14"/>
      <c r="X6" s="14" t="s">
        <v>497</v>
      </c>
      <c r="Y6" s="227" t="s">
        <v>497</v>
      </c>
      <c r="Z6" s="14"/>
      <c r="AB6" s="254"/>
      <c r="AC6" s="254"/>
      <c r="AD6" s="227"/>
      <c r="AE6" s="227"/>
      <c r="AF6" s="227"/>
      <c r="AG6" s="256"/>
    </row>
    <row r="7" spans="1:33" s="19" customFormat="1" ht="13.5" customHeight="1">
      <c r="A7" s="17" t="s">
        <v>716</v>
      </c>
      <c r="B7" s="18"/>
      <c r="C7" s="155">
        <v>1420328572.2810001</v>
      </c>
      <c r="D7" s="155">
        <v>1402668356.21</v>
      </c>
      <c r="E7" s="228">
        <v>0.98756610518463461</v>
      </c>
      <c r="F7" s="155">
        <v>1238892815.796</v>
      </c>
      <c r="G7" s="155">
        <v>1222121144.24</v>
      </c>
      <c r="H7" s="228">
        <v>0.98646237080225219</v>
      </c>
      <c r="I7" s="155">
        <v>530037470.602</v>
      </c>
      <c r="J7" s="155">
        <v>518461367.43900001</v>
      </c>
      <c r="K7" s="228">
        <v>0.97815984000177914</v>
      </c>
      <c r="L7" s="155">
        <v>708855345.19400001</v>
      </c>
      <c r="M7" s="155">
        <v>703659776.801</v>
      </c>
      <c r="N7" s="228">
        <v>0.99267048146250758</v>
      </c>
      <c r="O7" s="155">
        <v>181435756.48500001</v>
      </c>
      <c r="P7" s="155">
        <v>180547211.97</v>
      </c>
      <c r="Q7" s="229">
        <v>0.99510270449323768</v>
      </c>
      <c r="R7" s="155">
        <v>371473506.00700003</v>
      </c>
      <c r="S7" s="155">
        <v>368823735.227</v>
      </c>
      <c r="T7" s="228">
        <v>0.99286686469653618</v>
      </c>
      <c r="U7" s="155">
        <v>163984262.56799999</v>
      </c>
      <c r="V7" s="155">
        <v>161306391.08500001</v>
      </c>
      <c r="W7" s="228">
        <v>0.98366994831659815</v>
      </c>
      <c r="X7" s="155">
        <v>165784458.505</v>
      </c>
      <c r="Y7" s="155">
        <v>162004006.64199999</v>
      </c>
      <c r="Z7" s="229">
        <v>0.97719658466727755</v>
      </c>
      <c r="AB7" s="509"/>
      <c r="AC7" s="509"/>
      <c r="AD7" s="505"/>
      <c r="AE7" s="505"/>
      <c r="AF7" s="505"/>
      <c r="AG7" s="237"/>
    </row>
    <row r="8" spans="1:33" s="19" customFormat="1" ht="13.5" customHeight="1">
      <c r="A8" s="17" t="s">
        <v>717</v>
      </c>
      <c r="B8" s="18"/>
      <c r="C8" s="155">
        <v>1571526565.5319998</v>
      </c>
      <c r="D8" s="155">
        <v>1552035806.7129998</v>
      </c>
      <c r="E8" s="228">
        <v>0.98759756325697112</v>
      </c>
      <c r="F8" s="155">
        <v>1380031381.7909999</v>
      </c>
      <c r="G8" s="155">
        <v>1361430753.1989999</v>
      </c>
      <c r="H8" s="228">
        <v>0.98652159013379814</v>
      </c>
      <c r="I8" s="155">
        <v>566628096.99899995</v>
      </c>
      <c r="J8" s="155">
        <v>554033280.27600002</v>
      </c>
      <c r="K8" s="228">
        <v>0.97777233993565593</v>
      </c>
      <c r="L8" s="155">
        <v>813403284.79200006</v>
      </c>
      <c r="M8" s="155">
        <v>807397472.92299998</v>
      </c>
      <c r="N8" s="228">
        <v>0.99261644010875139</v>
      </c>
      <c r="O8" s="155">
        <v>191495183.741</v>
      </c>
      <c r="P8" s="155">
        <v>190605053.514</v>
      </c>
      <c r="Q8" s="229">
        <v>0.99535168347521519</v>
      </c>
      <c r="R8" s="155">
        <v>393551673.78100002</v>
      </c>
      <c r="S8" s="155">
        <v>390941582.55900002</v>
      </c>
      <c r="T8" s="228">
        <v>0.99336785638103409</v>
      </c>
      <c r="U8" s="155">
        <v>163715047.366</v>
      </c>
      <c r="V8" s="155">
        <v>160907535.66600001</v>
      </c>
      <c r="W8" s="228">
        <v>0.98285122995613505</v>
      </c>
      <c r="X8" s="155">
        <v>194751237.15900001</v>
      </c>
      <c r="Y8" s="155">
        <v>190269560.14899999</v>
      </c>
      <c r="Z8" s="229">
        <v>0.97698768400458957</v>
      </c>
    </row>
    <row r="9" spans="1:33" s="19" customFormat="1" ht="13.5" customHeight="1">
      <c r="A9" s="20" t="s">
        <v>718</v>
      </c>
      <c r="B9" s="21"/>
      <c r="C9" s="160">
        <v>1686386841.0880001</v>
      </c>
      <c r="D9" s="160">
        <v>1663799795.4619999</v>
      </c>
      <c r="E9" s="231">
        <v>0.98660624888923598</v>
      </c>
      <c r="F9" s="160">
        <v>1491039596.0840001</v>
      </c>
      <c r="G9" s="160">
        <v>1469490404.1259999</v>
      </c>
      <c r="H9" s="231">
        <v>0.98554753876785295</v>
      </c>
      <c r="I9" s="160">
        <v>567583298.66900003</v>
      </c>
      <c r="J9" s="160">
        <v>554211921.17700005</v>
      </c>
      <c r="K9" s="231">
        <v>0.97644155928591225</v>
      </c>
      <c r="L9" s="160">
        <v>923456297.41499996</v>
      </c>
      <c r="M9" s="160">
        <v>915278482.949</v>
      </c>
      <c r="N9" s="231">
        <v>0.99114434057259471</v>
      </c>
      <c r="O9" s="160">
        <v>195347245.00400001</v>
      </c>
      <c r="P9" s="160">
        <v>194309391.336</v>
      </c>
      <c r="Q9" s="232">
        <v>0.99468713434899603</v>
      </c>
      <c r="R9" s="160">
        <v>417757770.40100002</v>
      </c>
      <c r="S9" s="160">
        <v>415460795.40799999</v>
      </c>
      <c r="T9" s="231">
        <v>0.99450165824373493</v>
      </c>
      <c r="U9" s="160">
        <v>157736057.16800001</v>
      </c>
      <c r="V9" s="160">
        <v>154621786.86700001</v>
      </c>
      <c r="W9" s="231">
        <v>0.98025644638953358</v>
      </c>
      <c r="X9" s="160">
        <v>226321426.69400001</v>
      </c>
      <c r="Y9" s="160">
        <v>220393104.85299999</v>
      </c>
      <c r="Z9" s="232">
        <v>0.97380574200331693</v>
      </c>
    </row>
    <row r="10" spans="1:33" ht="13.5" customHeight="1">
      <c r="A10" s="778" t="s">
        <v>498</v>
      </c>
      <c r="B10" s="23" t="s">
        <v>499</v>
      </c>
      <c r="C10" s="233">
        <v>1193810934.6630001</v>
      </c>
      <c r="D10" s="234">
        <v>1178780678.783</v>
      </c>
      <c r="E10" s="248">
        <v>0.98699999999999999</v>
      </c>
      <c r="F10" s="233">
        <v>1025244863.437</v>
      </c>
      <c r="G10" s="234">
        <v>1011038835.439</v>
      </c>
      <c r="H10" s="235">
        <v>0.98599999999999999</v>
      </c>
      <c r="I10" s="233">
        <v>371137264.22899997</v>
      </c>
      <c r="J10" s="234">
        <v>362257979.05800003</v>
      </c>
      <c r="K10" s="235">
        <v>0.97599999999999998</v>
      </c>
      <c r="L10" s="233">
        <v>654107599.20799994</v>
      </c>
      <c r="M10" s="234">
        <v>648780856.38100004</v>
      </c>
      <c r="N10" s="235">
        <v>0.99199999999999999</v>
      </c>
      <c r="O10" s="233">
        <v>168566071.22600001</v>
      </c>
      <c r="P10" s="234">
        <v>167741843.34400001</v>
      </c>
      <c r="Q10" s="236">
        <v>0.995</v>
      </c>
      <c r="R10" s="233">
        <v>294218901.04900002</v>
      </c>
      <c r="S10" s="234">
        <v>292641557.42199999</v>
      </c>
      <c r="T10" s="235">
        <v>0.995</v>
      </c>
      <c r="U10" s="233">
        <v>87595587.697999999</v>
      </c>
      <c r="V10" s="234">
        <v>85631696.040000007</v>
      </c>
      <c r="W10" s="235">
        <v>0.97799999999999998</v>
      </c>
      <c r="X10" s="233">
        <v>70470290.554000005</v>
      </c>
      <c r="Y10" s="234">
        <v>67723710.069000006</v>
      </c>
      <c r="Z10" s="236">
        <v>0.96099999999999997</v>
      </c>
    </row>
    <row r="11" spans="1:33" ht="13.5" customHeight="1">
      <c r="A11" s="779"/>
      <c r="B11" s="25" t="s">
        <v>46</v>
      </c>
      <c r="C11" s="233">
        <v>669064252.26599991</v>
      </c>
      <c r="D11" s="234">
        <v>661729111.31700003</v>
      </c>
      <c r="E11" s="414">
        <v>0.98899999999999999</v>
      </c>
      <c r="F11" s="233">
        <v>566206925.81799996</v>
      </c>
      <c r="G11" s="234">
        <v>559277079.03799999</v>
      </c>
      <c r="H11" s="235">
        <v>0.98799999999999999</v>
      </c>
      <c r="I11" s="233">
        <v>197674485.26699999</v>
      </c>
      <c r="J11" s="234">
        <v>193421213.63299999</v>
      </c>
      <c r="K11" s="235">
        <v>0.97799999999999998</v>
      </c>
      <c r="L11" s="233">
        <v>368532440.551</v>
      </c>
      <c r="M11" s="234">
        <v>365855865.40499997</v>
      </c>
      <c r="N11" s="235">
        <v>0.99299999999999999</v>
      </c>
      <c r="O11" s="233">
        <v>102857326.448</v>
      </c>
      <c r="P11" s="234">
        <v>102452032.279</v>
      </c>
      <c r="Q11" s="236">
        <v>0.996</v>
      </c>
      <c r="R11" s="233">
        <v>169377900.69400001</v>
      </c>
      <c r="S11" s="234">
        <v>168757258.921</v>
      </c>
      <c r="T11" s="235">
        <v>0.996</v>
      </c>
      <c r="U11" s="233">
        <v>41693588.434</v>
      </c>
      <c r="V11" s="234">
        <v>40927049.772</v>
      </c>
      <c r="W11" s="235">
        <v>0.98199999999999998</v>
      </c>
      <c r="X11" s="233">
        <v>13819207.893999999</v>
      </c>
      <c r="Y11" s="234">
        <v>13036894.044</v>
      </c>
      <c r="Z11" s="236">
        <v>0.94299999999999995</v>
      </c>
    </row>
    <row r="12" spans="1:33" ht="13.5" customHeight="1">
      <c r="A12" s="779"/>
      <c r="B12" s="26" t="s">
        <v>404</v>
      </c>
      <c r="C12" s="234">
        <v>340148642.50999999</v>
      </c>
      <c r="D12" s="234">
        <v>335334248.11700004</v>
      </c>
      <c r="E12" s="237">
        <v>0.98599999999999999</v>
      </c>
      <c r="F12" s="234">
        <v>287834664.19</v>
      </c>
      <c r="G12" s="234">
        <v>283274887.48000002</v>
      </c>
      <c r="H12" s="237">
        <v>0.98399999999999999</v>
      </c>
      <c r="I12" s="234">
        <v>99946730.270999998</v>
      </c>
      <c r="J12" s="234">
        <v>97105265.805999994</v>
      </c>
      <c r="K12" s="237">
        <v>0.97199999999999998</v>
      </c>
      <c r="L12" s="234">
        <v>187887933.919</v>
      </c>
      <c r="M12" s="234">
        <v>186169621.67399999</v>
      </c>
      <c r="N12" s="237">
        <v>0.99099999999999999</v>
      </c>
      <c r="O12" s="234">
        <v>52313978.32</v>
      </c>
      <c r="P12" s="234">
        <v>52059360.637000002</v>
      </c>
      <c r="Q12" s="236">
        <v>0.995</v>
      </c>
      <c r="R12" s="234">
        <v>88841090.236000001</v>
      </c>
      <c r="S12" s="234">
        <v>88199415.737000003</v>
      </c>
      <c r="T12" s="237">
        <v>0.99299999999999999</v>
      </c>
      <c r="U12" s="234">
        <v>30663885.568</v>
      </c>
      <c r="V12" s="234">
        <v>29810850.469999999</v>
      </c>
      <c r="W12" s="237">
        <v>0.97199999999999998</v>
      </c>
      <c r="X12" s="234">
        <v>40286989.859999999</v>
      </c>
      <c r="Y12" s="234">
        <v>38914063.170000002</v>
      </c>
      <c r="Z12" s="236">
        <v>0.96599999999999997</v>
      </c>
    </row>
    <row r="13" spans="1:33" ht="13.5" customHeight="1">
      <c r="A13" s="779"/>
      <c r="B13" s="26" t="s">
        <v>395</v>
      </c>
      <c r="C13" s="233">
        <v>106391776.286</v>
      </c>
      <c r="D13" s="234">
        <v>105086256.15800001</v>
      </c>
      <c r="E13" s="237">
        <v>0.98799999999999999</v>
      </c>
      <c r="F13" s="233">
        <v>99479514.548999995</v>
      </c>
      <c r="G13" s="234">
        <v>98203750.655000001</v>
      </c>
      <c r="H13" s="237">
        <v>0.98699999999999999</v>
      </c>
      <c r="I13" s="233">
        <v>38739620.118000001</v>
      </c>
      <c r="J13" s="234">
        <v>37851416.880000003</v>
      </c>
      <c r="K13" s="237">
        <v>0.97699999999999998</v>
      </c>
      <c r="L13" s="233">
        <v>60739894.431000002</v>
      </c>
      <c r="M13" s="234">
        <v>60352333.774999999</v>
      </c>
      <c r="N13" s="237">
        <v>0.99399999999999999</v>
      </c>
      <c r="O13" s="233">
        <v>6912261.7369999997</v>
      </c>
      <c r="P13" s="234">
        <v>6882505.5029999996</v>
      </c>
      <c r="Q13" s="236">
        <v>0.996</v>
      </c>
      <c r="R13" s="233">
        <v>17974099.291000001</v>
      </c>
      <c r="S13" s="234">
        <v>17906847.844000001</v>
      </c>
      <c r="T13" s="237">
        <v>0.996</v>
      </c>
      <c r="U13" s="233">
        <v>5780433.5800000001</v>
      </c>
      <c r="V13" s="234">
        <v>5668726.8399999999</v>
      </c>
      <c r="W13" s="237">
        <v>0.98099999999999998</v>
      </c>
      <c r="X13" s="233">
        <v>11482663.765000001</v>
      </c>
      <c r="Y13" s="234">
        <v>11195070.395</v>
      </c>
      <c r="Z13" s="236">
        <v>0.97499999999999998</v>
      </c>
    </row>
    <row r="14" spans="1:33" ht="13.5" customHeight="1">
      <c r="A14" s="779"/>
      <c r="B14" s="355" t="s">
        <v>229</v>
      </c>
      <c r="C14" s="233">
        <v>18228352.237</v>
      </c>
      <c r="D14" s="234">
        <v>17908846.824000001</v>
      </c>
      <c r="E14" s="237">
        <v>0.98199999999999998</v>
      </c>
      <c r="F14" s="233">
        <v>16668043.736</v>
      </c>
      <c r="G14" s="234">
        <v>16372327.865</v>
      </c>
      <c r="H14" s="237">
        <v>0.98199999999999998</v>
      </c>
      <c r="I14" s="233">
        <v>7754263.7390000001</v>
      </c>
      <c r="J14" s="234">
        <v>7566772.7230000002</v>
      </c>
      <c r="K14" s="237">
        <v>0.97599999999999998</v>
      </c>
      <c r="L14" s="233">
        <v>8913779.9969999995</v>
      </c>
      <c r="M14" s="234">
        <v>8805555.1420000009</v>
      </c>
      <c r="N14" s="237">
        <v>0.98799999999999999</v>
      </c>
      <c r="O14" s="233">
        <v>1560308.5009999999</v>
      </c>
      <c r="P14" s="234">
        <v>1536518.959</v>
      </c>
      <c r="Q14" s="236">
        <v>0.98499999999999999</v>
      </c>
      <c r="R14" s="233">
        <v>4329044.5590000004</v>
      </c>
      <c r="S14" s="234">
        <v>4279040.3940000003</v>
      </c>
      <c r="T14" s="237">
        <v>0.98799999999999999</v>
      </c>
      <c r="U14" s="233">
        <v>1743402.0989999999</v>
      </c>
      <c r="V14" s="234">
        <v>1701780.7609999999</v>
      </c>
      <c r="W14" s="237">
        <v>0.97599999999999998</v>
      </c>
      <c r="X14" s="233">
        <v>1044028.405</v>
      </c>
      <c r="Y14" s="234">
        <v>983433.33499999996</v>
      </c>
      <c r="Z14" s="236">
        <v>0.94199999999999995</v>
      </c>
    </row>
    <row r="15" spans="1:33" ht="13.5" customHeight="1">
      <c r="A15" s="780"/>
      <c r="B15" s="413" t="s">
        <v>381</v>
      </c>
      <c r="C15" s="238">
        <v>59977911.364</v>
      </c>
      <c r="D15" s="239">
        <v>58722216.366999999</v>
      </c>
      <c r="E15" s="240">
        <v>0.97899999999999998</v>
      </c>
      <c r="F15" s="238">
        <v>55055715.144000001</v>
      </c>
      <c r="G15" s="239">
        <v>53910790.401000001</v>
      </c>
      <c r="H15" s="240">
        <v>0.97899999999999998</v>
      </c>
      <c r="I15" s="238">
        <v>27022164.833999999</v>
      </c>
      <c r="J15" s="239">
        <v>26313310.015999999</v>
      </c>
      <c r="K15" s="240">
        <v>0.97399999999999998</v>
      </c>
      <c r="L15" s="238">
        <v>28033550.309999999</v>
      </c>
      <c r="M15" s="239">
        <v>27597480.385000002</v>
      </c>
      <c r="N15" s="240">
        <v>0.98399999999999999</v>
      </c>
      <c r="O15" s="238">
        <v>4922196.22</v>
      </c>
      <c r="P15" s="239">
        <v>4811425.966</v>
      </c>
      <c r="Q15" s="230">
        <v>0.97699999999999998</v>
      </c>
      <c r="R15" s="238">
        <v>13696766.268999999</v>
      </c>
      <c r="S15" s="239">
        <v>13498994.526000001</v>
      </c>
      <c r="T15" s="240">
        <v>0.98599999999999999</v>
      </c>
      <c r="U15" s="238">
        <v>7714278.017</v>
      </c>
      <c r="V15" s="239">
        <v>7523288.1969999997</v>
      </c>
      <c r="W15" s="240">
        <v>0.97499999999999998</v>
      </c>
      <c r="X15" s="238">
        <v>3837400.63</v>
      </c>
      <c r="Y15" s="239">
        <v>3594249.125</v>
      </c>
      <c r="Z15" s="230">
        <v>0.93700000000000006</v>
      </c>
    </row>
    <row r="16" spans="1:33" ht="13.5" customHeight="1">
      <c r="A16" s="775" t="s">
        <v>413</v>
      </c>
      <c r="B16" s="23" t="s">
        <v>499</v>
      </c>
      <c r="C16" s="233">
        <v>648195544.02199996</v>
      </c>
      <c r="D16" s="234">
        <v>638722172.72300005</v>
      </c>
      <c r="E16" s="235">
        <v>0.98499999999999999</v>
      </c>
      <c r="F16" s="233">
        <v>560317082.89999998</v>
      </c>
      <c r="G16" s="234">
        <v>551397888.01600003</v>
      </c>
      <c r="H16" s="235">
        <v>0.98399999999999999</v>
      </c>
      <c r="I16" s="233">
        <v>213165851.817</v>
      </c>
      <c r="J16" s="234">
        <v>207492109.30000001</v>
      </c>
      <c r="K16" s="235">
        <v>0.97299999999999998</v>
      </c>
      <c r="L16" s="233">
        <v>347151231.083</v>
      </c>
      <c r="M16" s="234">
        <v>343905778.71600002</v>
      </c>
      <c r="N16" s="235">
        <v>0.99099999999999999</v>
      </c>
      <c r="O16" s="233">
        <v>87878461.121999994</v>
      </c>
      <c r="P16" s="234">
        <v>87324284.707000002</v>
      </c>
      <c r="Q16" s="236">
        <v>0.99399999999999999</v>
      </c>
      <c r="R16" s="233">
        <v>157643449.942</v>
      </c>
      <c r="S16" s="234">
        <v>156645661.13999999</v>
      </c>
      <c r="T16" s="235">
        <v>0.99399999999999999</v>
      </c>
      <c r="U16" s="233">
        <v>52660588.605999999</v>
      </c>
      <c r="V16" s="234">
        <v>51319686.881999999</v>
      </c>
      <c r="W16" s="235">
        <v>0.97499999999999998</v>
      </c>
      <c r="X16" s="233">
        <v>38676864.669</v>
      </c>
      <c r="Y16" s="234">
        <v>36809577.894000001</v>
      </c>
      <c r="Z16" s="236">
        <v>0.95199999999999996</v>
      </c>
    </row>
    <row r="17" spans="1:26" ht="13.5" customHeight="1">
      <c r="A17" s="776"/>
      <c r="B17" s="25" t="s">
        <v>46</v>
      </c>
      <c r="C17" s="234">
        <v>365738506.47800004</v>
      </c>
      <c r="D17" s="234">
        <v>361264115.815</v>
      </c>
      <c r="E17" s="235">
        <v>0.98799999999999999</v>
      </c>
      <c r="F17" s="234">
        <v>310822325.08700001</v>
      </c>
      <c r="G17" s="234">
        <v>306613024.32700002</v>
      </c>
      <c r="H17" s="235">
        <v>0.98599999999999999</v>
      </c>
      <c r="I17" s="234">
        <v>113166286.41500001</v>
      </c>
      <c r="J17" s="234">
        <v>110518938.515</v>
      </c>
      <c r="K17" s="235">
        <v>0.97699999999999998</v>
      </c>
      <c r="L17" s="234">
        <v>197656038.67199999</v>
      </c>
      <c r="M17" s="234">
        <v>196094085.81200001</v>
      </c>
      <c r="N17" s="235">
        <v>0.99199999999999999</v>
      </c>
      <c r="O17" s="234">
        <v>54916181.391000003</v>
      </c>
      <c r="P17" s="234">
        <v>54651091.487999998</v>
      </c>
      <c r="Q17" s="236">
        <v>0.995</v>
      </c>
      <c r="R17" s="234">
        <v>91529392.25</v>
      </c>
      <c r="S17" s="234">
        <v>91168448.074000001</v>
      </c>
      <c r="T17" s="235">
        <v>0.996</v>
      </c>
      <c r="U17" s="234">
        <v>24467057.265999999</v>
      </c>
      <c r="V17" s="234">
        <v>23980537.287</v>
      </c>
      <c r="W17" s="235">
        <v>0.98</v>
      </c>
      <c r="X17" s="234">
        <v>7559984.0089999996</v>
      </c>
      <c r="Y17" s="234">
        <v>7024587.9289999995</v>
      </c>
      <c r="Z17" s="236">
        <v>0.92900000000000005</v>
      </c>
    </row>
    <row r="18" spans="1:26" ht="13.5" customHeight="1">
      <c r="A18" s="776"/>
      <c r="B18" s="26" t="s">
        <v>404</v>
      </c>
      <c r="C18" s="234">
        <v>174550793.46199998</v>
      </c>
      <c r="D18" s="234">
        <v>171491825.412</v>
      </c>
      <c r="E18" s="237">
        <v>0.98199999999999998</v>
      </c>
      <c r="F18" s="234">
        <v>149530169.34299999</v>
      </c>
      <c r="G18" s="234">
        <v>146629447.91</v>
      </c>
      <c r="H18" s="237">
        <v>0.98099999999999998</v>
      </c>
      <c r="I18" s="234">
        <v>55472372.685000002</v>
      </c>
      <c r="J18" s="234">
        <v>53606910.549000002</v>
      </c>
      <c r="K18" s="237">
        <v>0.96599999999999997</v>
      </c>
      <c r="L18" s="234">
        <v>94057796.658000007</v>
      </c>
      <c r="M18" s="234">
        <v>93022537.361000001</v>
      </c>
      <c r="N18" s="237">
        <v>0.98899999999999999</v>
      </c>
      <c r="O18" s="234">
        <v>25020624.118999999</v>
      </c>
      <c r="P18" s="234">
        <v>24862377.502</v>
      </c>
      <c r="Q18" s="236">
        <v>0.99399999999999999</v>
      </c>
      <c r="R18" s="234">
        <v>44415445.678000003</v>
      </c>
      <c r="S18" s="234">
        <v>44018927.167999998</v>
      </c>
      <c r="T18" s="237">
        <v>0.99099999999999999</v>
      </c>
      <c r="U18" s="234">
        <v>18195517.714000002</v>
      </c>
      <c r="V18" s="234">
        <v>17588336.351</v>
      </c>
      <c r="W18" s="237">
        <v>0.96699999999999997</v>
      </c>
      <c r="X18" s="234">
        <v>22634496.295000002</v>
      </c>
      <c r="Y18" s="234">
        <v>21713884.715</v>
      </c>
      <c r="Z18" s="236">
        <v>0.95899999999999996</v>
      </c>
    </row>
    <row r="19" spans="1:26" ht="13.5" customHeight="1">
      <c r="A19" s="776"/>
      <c r="B19" s="26" t="s">
        <v>395</v>
      </c>
      <c r="C19" s="233">
        <v>48220387.028999999</v>
      </c>
      <c r="D19" s="234">
        <v>47559636.464000002</v>
      </c>
      <c r="E19" s="237">
        <v>0.98599999999999999</v>
      </c>
      <c r="F19" s="233">
        <v>45138489.572999999</v>
      </c>
      <c r="G19" s="234">
        <v>44495552.114</v>
      </c>
      <c r="H19" s="237">
        <v>0.98599999999999999</v>
      </c>
      <c r="I19" s="233">
        <v>17766939.208999999</v>
      </c>
      <c r="J19" s="234">
        <v>17328836.409000002</v>
      </c>
      <c r="K19" s="237">
        <v>0.97499999999999998</v>
      </c>
      <c r="L19" s="233">
        <v>27371550.364</v>
      </c>
      <c r="M19" s="234">
        <v>27166715.704999998</v>
      </c>
      <c r="N19" s="237">
        <v>0.99299999999999999</v>
      </c>
      <c r="O19" s="233">
        <v>3081897.4559999998</v>
      </c>
      <c r="P19" s="234">
        <v>3064084.35</v>
      </c>
      <c r="Q19" s="236">
        <v>0.99399999999999999</v>
      </c>
      <c r="R19" s="233">
        <v>7948890.9029999999</v>
      </c>
      <c r="S19" s="234">
        <v>7914885.2460000003</v>
      </c>
      <c r="T19" s="237">
        <v>0.996</v>
      </c>
      <c r="U19" s="233">
        <v>2680685.656</v>
      </c>
      <c r="V19" s="234">
        <v>2624104.7340000002</v>
      </c>
      <c r="W19" s="237">
        <v>0.97899999999999998</v>
      </c>
      <c r="X19" s="233">
        <v>4958565.835</v>
      </c>
      <c r="Y19" s="234">
        <v>4797418.7949999999</v>
      </c>
      <c r="Z19" s="236">
        <v>0.96799999999999997</v>
      </c>
    </row>
    <row r="20" spans="1:26" ht="13.5" customHeight="1">
      <c r="A20" s="776"/>
      <c r="B20" s="355" t="s">
        <v>229</v>
      </c>
      <c r="C20" s="233">
        <v>12867212.703</v>
      </c>
      <c r="D20" s="234">
        <v>12626797.239</v>
      </c>
      <c r="E20" s="237">
        <v>0.98099999999999998</v>
      </c>
      <c r="F20" s="233">
        <v>11791110.329</v>
      </c>
      <c r="G20" s="234">
        <v>11568681.037</v>
      </c>
      <c r="H20" s="237">
        <v>0.98099999999999998</v>
      </c>
      <c r="I20" s="233">
        <v>5519345.7740000002</v>
      </c>
      <c r="J20" s="234">
        <v>5378678.1459999997</v>
      </c>
      <c r="K20" s="237">
        <v>0.97499999999999998</v>
      </c>
      <c r="L20" s="233">
        <v>6271764.5549999997</v>
      </c>
      <c r="M20" s="234">
        <v>6190002.8909999998</v>
      </c>
      <c r="N20" s="237">
        <v>0.98699999999999999</v>
      </c>
      <c r="O20" s="233">
        <v>1076102.3740000001</v>
      </c>
      <c r="P20" s="234">
        <v>1058116.202</v>
      </c>
      <c r="Q20" s="236">
        <v>0.98299999999999998</v>
      </c>
      <c r="R20" s="233">
        <v>3100236.037</v>
      </c>
      <c r="S20" s="234">
        <v>3061539.645</v>
      </c>
      <c r="T20" s="237">
        <v>0.98799999999999999</v>
      </c>
      <c r="U20" s="233">
        <v>1253120.3130000001</v>
      </c>
      <c r="V20" s="234">
        <v>1221939.156</v>
      </c>
      <c r="W20" s="237">
        <v>0.97499999999999998</v>
      </c>
      <c r="X20" s="233">
        <v>684361.58499999996</v>
      </c>
      <c r="Y20" s="234">
        <v>639606.69499999995</v>
      </c>
      <c r="Z20" s="236">
        <v>0.93500000000000005</v>
      </c>
    </row>
    <row r="21" spans="1:26" ht="13.5" customHeight="1">
      <c r="A21" s="777"/>
      <c r="B21" s="413" t="s">
        <v>381</v>
      </c>
      <c r="C21" s="238">
        <v>46818644.350000001</v>
      </c>
      <c r="D21" s="239">
        <v>45779797.792999998</v>
      </c>
      <c r="E21" s="240">
        <v>0.97799999999999998</v>
      </c>
      <c r="F21" s="238">
        <v>43034988.568000004</v>
      </c>
      <c r="G21" s="239">
        <v>42091182.627999999</v>
      </c>
      <c r="H21" s="240">
        <v>0.97799999999999998</v>
      </c>
      <c r="I21" s="238">
        <v>21240907.734000001</v>
      </c>
      <c r="J21" s="239">
        <v>20658745.681000002</v>
      </c>
      <c r="K21" s="240">
        <v>0.97299999999999998</v>
      </c>
      <c r="L21" s="238">
        <v>21794080.833999999</v>
      </c>
      <c r="M21" s="239">
        <v>21432436.947000001</v>
      </c>
      <c r="N21" s="240">
        <v>0.98299999999999998</v>
      </c>
      <c r="O21" s="238">
        <v>3783655.7820000001</v>
      </c>
      <c r="P21" s="239">
        <v>3688615.165</v>
      </c>
      <c r="Q21" s="230">
        <v>0.97499999999999998</v>
      </c>
      <c r="R21" s="238">
        <v>10649485.073999999</v>
      </c>
      <c r="S21" s="239">
        <v>10481861.006999999</v>
      </c>
      <c r="T21" s="240">
        <v>0.98399999999999999</v>
      </c>
      <c r="U21" s="238">
        <v>6064207.6569999997</v>
      </c>
      <c r="V21" s="239">
        <v>5904769.3540000003</v>
      </c>
      <c r="W21" s="240">
        <v>0.97399999999999998</v>
      </c>
      <c r="X21" s="238">
        <v>2839456.9449999998</v>
      </c>
      <c r="Y21" s="239">
        <v>2634079.7599999998</v>
      </c>
      <c r="Z21" s="230">
        <v>0.92800000000000005</v>
      </c>
    </row>
    <row r="22" spans="1:26" ht="13.5" customHeight="1">
      <c r="A22" s="775" t="s">
        <v>500</v>
      </c>
      <c r="B22" s="23" t="s">
        <v>499</v>
      </c>
      <c r="C22" s="233">
        <v>1902294.3159999999</v>
      </c>
      <c r="D22" s="234">
        <v>1870498.3320000002</v>
      </c>
      <c r="E22" s="235">
        <v>0.98299999999999998</v>
      </c>
      <c r="F22" s="233">
        <v>1676091.818</v>
      </c>
      <c r="G22" s="234">
        <v>1645873.3060000001</v>
      </c>
      <c r="H22" s="235">
        <v>0.98199999999999998</v>
      </c>
      <c r="I22" s="233">
        <v>775968.40300000005</v>
      </c>
      <c r="J22" s="234">
        <v>756775.777</v>
      </c>
      <c r="K22" s="235">
        <v>0.97499999999999998</v>
      </c>
      <c r="L22" s="233">
        <v>900123.41500000004</v>
      </c>
      <c r="M22" s="234">
        <v>889097.52899999998</v>
      </c>
      <c r="N22" s="235">
        <v>0.98799999999999999</v>
      </c>
      <c r="O22" s="233">
        <v>226202.49799999999</v>
      </c>
      <c r="P22" s="234">
        <v>224625.02600000001</v>
      </c>
      <c r="Q22" s="236">
        <v>0.99299999999999999</v>
      </c>
      <c r="R22" s="233">
        <v>437153.62599999999</v>
      </c>
      <c r="S22" s="234">
        <v>433263.67800000001</v>
      </c>
      <c r="T22" s="235">
        <v>0.99099999999999999</v>
      </c>
      <c r="U22" s="233">
        <v>216620.685</v>
      </c>
      <c r="V22" s="234">
        <v>211423.79</v>
      </c>
      <c r="W22" s="235">
        <v>0.97599999999999998</v>
      </c>
      <c r="X22" s="233">
        <v>87550.84</v>
      </c>
      <c r="Y22" s="234">
        <v>86034.65</v>
      </c>
      <c r="Z22" s="236">
        <v>0.98299999999999998</v>
      </c>
    </row>
    <row r="23" spans="1:26" ht="13.5" customHeight="1">
      <c r="A23" s="807"/>
      <c r="B23" s="25" t="s">
        <v>46</v>
      </c>
      <c r="C23" s="234">
        <v>794356.42699999991</v>
      </c>
      <c r="D23" s="234">
        <v>780921.08</v>
      </c>
      <c r="E23" s="235">
        <v>0.98299999999999998</v>
      </c>
      <c r="F23" s="234">
        <v>689635.71499999997</v>
      </c>
      <c r="G23" s="234">
        <v>676806.76599999995</v>
      </c>
      <c r="H23" s="235">
        <v>0.98099999999999998</v>
      </c>
      <c r="I23" s="234">
        <v>337021.86200000002</v>
      </c>
      <c r="J23" s="234">
        <v>329048.83199999999</v>
      </c>
      <c r="K23" s="235">
        <v>0.97599999999999998</v>
      </c>
      <c r="L23" s="234">
        <v>352613.853</v>
      </c>
      <c r="M23" s="234">
        <v>347757.93400000001</v>
      </c>
      <c r="N23" s="235">
        <v>0.98599999999999999</v>
      </c>
      <c r="O23" s="234">
        <v>104720.712</v>
      </c>
      <c r="P23" s="234">
        <v>104114.314</v>
      </c>
      <c r="Q23" s="236">
        <v>0.99399999999999999</v>
      </c>
      <c r="R23" s="234">
        <v>184617.09400000001</v>
      </c>
      <c r="S23" s="234">
        <v>183178.18700000001</v>
      </c>
      <c r="T23" s="235">
        <v>0.99199999999999999</v>
      </c>
      <c r="U23" s="234">
        <v>87479.154999999999</v>
      </c>
      <c r="V23" s="234">
        <v>85893.948999999993</v>
      </c>
      <c r="W23" s="235">
        <v>0.98199999999999998</v>
      </c>
      <c r="X23" s="234">
        <v>12102.13</v>
      </c>
      <c r="Y23" s="234">
        <v>12070.19</v>
      </c>
      <c r="Z23" s="236">
        <v>0.997</v>
      </c>
    </row>
    <row r="24" spans="1:26" ht="13.5" customHeight="1">
      <c r="A24" s="807"/>
      <c r="B24" s="26" t="s">
        <v>404</v>
      </c>
      <c r="C24" s="234">
        <v>698967.5</v>
      </c>
      <c r="D24" s="234">
        <v>688665.57699999993</v>
      </c>
      <c r="E24" s="237">
        <v>0.98499999999999999</v>
      </c>
      <c r="F24" s="234">
        <v>603989.28200000001</v>
      </c>
      <c r="G24" s="234">
        <v>594182.39599999995</v>
      </c>
      <c r="H24" s="237">
        <v>0.98399999999999999</v>
      </c>
      <c r="I24" s="234">
        <v>246606.41399999999</v>
      </c>
      <c r="J24" s="234">
        <v>240240.677</v>
      </c>
      <c r="K24" s="237">
        <v>0.97399999999999998</v>
      </c>
      <c r="L24" s="234">
        <v>357382.86800000002</v>
      </c>
      <c r="M24" s="234">
        <v>353941.71899999998</v>
      </c>
      <c r="N24" s="237">
        <v>0.99</v>
      </c>
      <c r="O24" s="234">
        <v>94978.217999999993</v>
      </c>
      <c r="P24" s="234">
        <v>94483.180999999997</v>
      </c>
      <c r="Q24" s="236">
        <v>0.995</v>
      </c>
      <c r="R24" s="234">
        <v>172881.14799999999</v>
      </c>
      <c r="S24" s="234">
        <v>171568.26199999999</v>
      </c>
      <c r="T24" s="237">
        <v>0.99199999999999999</v>
      </c>
      <c r="U24" s="234">
        <v>79882.326000000001</v>
      </c>
      <c r="V24" s="234">
        <v>77492.259000000005</v>
      </c>
      <c r="W24" s="237">
        <v>0.97</v>
      </c>
      <c r="X24" s="234">
        <v>47384.11</v>
      </c>
      <c r="Y24" s="234">
        <v>46675.11</v>
      </c>
      <c r="Z24" s="236">
        <v>0.98499999999999999</v>
      </c>
    </row>
    <row r="25" spans="1:26" ht="13.5" customHeight="1">
      <c r="A25" s="807"/>
      <c r="B25" s="26" t="s">
        <v>395</v>
      </c>
      <c r="C25" s="233">
        <v>179450.98300000001</v>
      </c>
      <c r="D25" s="234">
        <v>177576.45600000001</v>
      </c>
      <c r="E25" s="237">
        <v>0.99</v>
      </c>
      <c r="F25" s="233">
        <v>168533.995</v>
      </c>
      <c r="G25" s="234">
        <v>166707.98000000001</v>
      </c>
      <c r="H25" s="237">
        <v>0.98899999999999999</v>
      </c>
      <c r="I25" s="233">
        <v>74340.436000000002</v>
      </c>
      <c r="J25" s="234">
        <v>73152.493000000002</v>
      </c>
      <c r="K25" s="237">
        <v>0.98399999999999999</v>
      </c>
      <c r="L25" s="233">
        <v>94193.558999999994</v>
      </c>
      <c r="M25" s="234">
        <v>93555.486999999994</v>
      </c>
      <c r="N25" s="237">
        <v>0.99299999999999999</v>
      </c>
      <c r="O25" s="233">
        <v>10916.987999999999</v>
      </c>
      <c r="P25" s="234">
        <v>10868.476000000001</v>
      </c>
      <c r="Q25" s="236">
        <v>0.996</v>
      </c>
      <c r="R25" s="233">
        <v>25893.329000000002</v>
      </c>
      <c r="S25" s="234">
        <v>25791.080999999998</v>
      </c>
      <c r="T25" s="237">
        <v>0.996</v>
      </c>
      <c r="U25" s="233">
        <v>10828.496999999999</v>
      </c>
      <c r="V25" s="234">
        <v>10696.037</v>
      </c>
      <c r="W25" s="237">
        <v>0.98799999999999999</v>
      </c>
      <c r="X25" s="233">
        <v>21495.03</v>
      </c>
      <c r="Y25" s="234">
        <v>21032.95</v>
      </c>
      <c r="Z25" s="236">
        <v>0.97899999999999998</v>
      </c>
    </row>
    <row r="26" spans="1:26" ht="13.5" customHeight="1">
      <c r="A26" s="807"/>
      <c r="B26" s="355" t="s">
        <v>229</v>
      </c>
      <c r="C26" s="233">
        <v>94402.175000000003</v>
      </c>
      <c r="D26" s="234">
        <v>92728.422999999995</v>
      </c>
      <c r="E26" s="237">
        <v>0.98199999999999998</v>
      </c>
      <c r="F26" s="233">
        <v>87988.683000000005</v>
      </c>
      <c r="G26" s="234">
        <v>86411.65</v>
      </c>
      <c r="H26" s="237">
        <v>0.98199999999999998</v>
      </c>
      <c r="I26" s="233">
        <v>48565.743999999999</v>
      </c>
      <c r="J26" s="234">
        <v>47720.357000000004</v>
      </c>
      <c r="K26" s="237">
        <v>0.98299999999999998</v>
      </c>
      <c r="L26" s="233">
        <v>39422.938999999998</v>
      </c>
      <c r="M26" s="234">
        <v>38691.292999999998</v>
      </c>
      <c r="N26" s="237">
        <v>0.98099999999999998</v>
      </c>
      <c r="O26" s="233">
        <v>6413.4920000000002</v>
      </c>
      <c r="P26" s="234">
        <v>6316.7730000000001</v>
      </c>
      <c r="Q26" s="236">
        <v>0.98499999999999999</v>
      </c>
      <c r="R26" s="233">
        <v>22694.223000000002</v>
      </c>
      <c r="S26" s="234">
        <v>22190.467000000001</v>
      </c>
      <c r="T26" s="237">
        <v>0.97799999999999998</v>
      </c>
      <c r="U26" s="233">
        <v>14333.076999999999</v>
      </c>
      <c r="V26" s="234">
        <v>14157.043</v>
      </c>
      <c r="W26" s="237">
        <v>0.98799999999999999</v>
      </c>
      <c r="X26" s="233">
        <v>3940.92</v>
      </c>
      <c r="Y26" s="234">
        <v>3672.79</v>
      </c>
      <c r="Z26" s="236">
        <v>0.93200000000000005</v>
      </c>
    </row>
    <row r="27" spans="1:26" ht="13.5" customHeight="1">
      <c r="A27" s="784"/>
      <c r="B27" s="413" t="s">
        <v>381</v>
      </c>
      <c r="C27" s="238">
        <v>135117.231</v>
      </c>
      <c r="D27" s="239">
        <v>130606.796</v>
      </c>
      <c r="E27" s="240">
        <v>0.96699999999999997</v>
      </c>
      <c r="F27" s="238">
        <v>125944.143</v>
      </c>
      <c r="G27" s="239">
        <v>121764.514</v>
      </c>
      <c r="H27" s="240">
        <v>0.96699999999999997</v>
      </c>
      <c r="I27" s="238">
        <v>69433.947</v>
      </c>
      <c r="J27" s="239">
        <v>66613.418000000005</v>
      </c>
      <c r="K27" s="240">
        <v>0.95899999999999996</v>
      </c>
      <c r="L27" s="238">
        <v>56510.196000000004</v>
      </c>
      <c r="M27" s="239">
        <v>55151.095999999998</v>
      </c>
      <c r="N27" s="240">
        <v>0.97599999999999998</v>
      </c>
      <c r="O27" s="238">
        <v>9173.0879999999997</v>
      </c>
      <c r="P27" s="239">
        <v>8842.2819999999992</v>
      </c>
      <c r="Q27" s="230">
        <v>0.96399999999999997</v>
      </c>
      <c r="R27" s="238">
        <v>31067.831999999999</v>
      </c>
      <c r="S27" s="239">
        <v>30535.681</v>
      </c>
      <c r="T27" s="240">
        <v>0.98299999999999998</v>
      </c>
      <c r="U27" s="238">
        <v>24097.63</v>
      </c>
      <c r="V27" s="239">
        <v>23184.502</v>
      </c>
      <c r="W27" s="240">
        <v>0.96199999999999997</v>
      </c>
      <c r="X27" s="238">
        <v>2628.65</v>
      </c>
      <c r="Y27" s="239">
        <v>2583.61</v>
      </c>
      <c r="Z27" s="230">
        <v>0.98299999999999998</v>
      </c>
    </row>
    <row r="28" spans="1:26" ht="13.5" customHeight="1">
      <c r="A28" s="775" t="s">
        <v>431</v>
      </c>
      <c r="B28" s="23" t="s">
        <v>499</v>
      </c>
      <c r="C28" s="233">
        <v>133920645.28</v>
      </c>
      <c r="D28" s="234">
        <v>132551306.12200001</v>
      </c>
      <c r="E28" s="235">
        <v>0.99</v>
      </c>
      <c r="F28" s="233">
        <v>114795619.634</v>
      </c>
      <c r="G28" s="234">
        <v>113497344.84900001</v>
      </c>
      <c r="H28" s="235">
        <v>0.98899999999999999</v>
      </c>
      <c r="I28" s="233">
        <v>38598014.517999999</v>
      </c>
      <c r="J28" s="234">
        <v>37845684.191</v>
      </c>
      <c r="K28" s="235">
        <v>0.98099999999999998</v>
      </c>
      <c r="L28" s="233">
        <v>76197605.115999997</v>
      </c>
      <c r="M28" s="234">
        <v>75651660.658000007</v>
      </c>
      <c r="N28" s="235">
        <v>0.99299999999999999</v>
      </c>
      <c r="O28" s="233">
        <v>19125025.646000002</v>
      </c>
      <c r="P28" s="234">
        <v>19053961.272999998</v>
      </c>
      <c r="Q28" s="236">
        <v>0.996</v>
      </c>
      <c r="R28" s="233">
        <v>33707828.968000002</v>
      </c>
      <c r="S28" s="234">
        <v>33510845.986000001</v>
      </c>
      <c r="T28" s="235">
        <v>0.99399999999999999</v>
      </c>
      <c r="U28" s="233">
        <v>8799762.8300000001</v>
      </c>
      <c r="V28" s="234">
        <v>8649272.5920000002</v>
      </c>
      <c r="W28" s="235">
        <v>0.98299999999999998</v>
      </c>
      <c r="X28" s="233">
        <v>7385857.2350000003</v>
      </c>
      <c r="Y28" s="234">
        <v>7208666.6449999996</v>
      </c>
      <c r="Z28" s="236">
        <v>0.97599999999999998</v>
      </c>
    </row>
    <row r="29" spans="1:26" ht="13.5" customHeight="1">
      <c r="A29" s="776"/>
      <c r="B29" s="25" t="s">
        <v>46</v>
      </c>
      <c r="C29" s="234">
        <v>74634922.819000006</v>
      </c>
      <c r="D29" s="234">
        <v>73919962.184</v>
      </c>
      <c r="E29" s="235">
        <v>0.99</v>
      </c>
      <c r="F29" s="234">
        <v>63302667.737000003</v>
      </c>
      <c r="G29" s="234">
        <v>62626805.788000003</v>
      </c>
      <c r="H29" s="235">
        <v>0.98899999999999999</v>
      </c>
      <c r="I29" s="234">
        <v>20357107.353999998</v>
      </c>
      <c r="J29" s="234">
        <v>19988635.493000001</v>
      </c>
      <c r="K29" s="235">
        <v>0.98199999999999998</v>
      </c>
      <c r="L29" s="234">
        <v>42945560.383000001</v>
      </c>
      <c r="M29" s="234">
        <v>42638170.295000002</v>
      </c>
      <c r="N29" s="235">
        <v>0.99299999999999999</v>
      </c>
      <c r="O29" s="234">
        <v>11332255.082</v>
      </c>
      <c r="P29" s="234">
        <v>11293156.396</v>
      </c>
      <c r="Q29" s="236">
        <v>0.997</v>
      </c>
      <c r="R29" s="234">
        <v>19584271.998</v>
      </c>
      <c r="S29" s="234">
        <v>19475241.206</v>
      </c>
      <c r="T29" s="235">
        <v>0.99399999999999999</v>
      </c>
      <c r="U29" s="234">
        <v>4317463.517</v>
      </c>
      <c r="V29" s="234">
        <v>4249556.4170000004</v>
      </c>
      <c r="W29" s="235">
        <v>0.98399999999999999</v>
      </c>
      <c r="X29" s="234">
        <v>1328267.2050000001</v>
      </c>
      <c r="Y29" s="234">
        <v>1281299.5049999999</v>
      </c>
      <c r="Z29" s="236">
        <v>0.96499999999999997</v>
      </c>
    </row>
    <row r="30" spans="1:26" ht="13.5" customHeight="1">
      <c r="A30" s="776"/>
      <c r="B30" s="26" t="s">
        <v>404</v>
      </c>
      <c r="C30" s="234">
        <v>39522792.997000001</v>
      </c>
      <c r="D30" s="234">
        <v>39093984.088</v>
      </c>
      <c r="E30" s="237">
        <v>0.98899999999999999</v>
      </c>
      <c r="F30" s="234">
        <v>33032173.842</v>
      </c>
      <c r="G30" s="234">
        <v>32629164.100000001</v>
      </c>
      <c r="H30" s="237">
        <v>0.98799999999999999</v>
      </c>
      <c r="I30" s="234">
        <v>10868648.863</v>
      </c>
      <c r="J30" s="234">
        <v>10634803.259</v>
      </c>
      <c r="K30" s="237">
        <v>0.97799999999999998</v>
      </c>
      <c r="L30" s="234">
        <v>22163524.978999998</v>
      </c>
      <c r="M30" s="234">
        <v>21994360.840999998</v>
      </c>
      <c r="N30" s="237">
        <v>0.99199999999999999</v>
      </c>
      <c r="O30" s="234">
        <v>6490619.1550000003</v>
      </c>
      <c r="P30" s="234">
        <v>6464819.9879999999</v>
      </c>
      <c r="Q30" s="236">
        <v>0.996</v>
      </c>
      <c r="R30" s="234">
        <v>10560669.379000001</v>
      </c>
      <c r="S30" s="234">
        <v>10487076.419</v>
      </c>
      <c r="T30" s="237">
        <v>0.99299999999999999</v>
      </c>
      <c r="U30" s="234">
        <v>3216201.2489999998</v>
      </c>
      <c r="V30" s="234">
        <v>3154625.446</v>
      </c>
      <c r="W30" s="237">
        <v>0.98099999999999998</v>
      </c>
      <c r="X30" s="234">
        <v>4119618.7450000001</v>
      </c>
      <c r="Y30" s="234">
        <v>4027270.3650000002</v>
      </c>
      <c r="Z30" s="236">
        <v>0.97799999999999998</v>
      </c>
    </row>
    <row r="31" spans="1:26" ht="13.5" customHeight="1">
      <c r="A31" s="776"/>
      <c r="B31" s="26" t="s">
        <v>395</v>
      </c>
      <c r="C31" s="233">
        <v>17030695.537999999</v>
      </c>
      <c r="D31" s="234">
        <v>16839336.811999999</v>
      </c>
      <c r="E31" s="237">
        <v>0.98899999999999999</v>
      </c>
      <c r="F31" s="233">
        <v>15969844.797</v>
      </c>
      <c r="G31" s="234">
        <v>15782390.369999999</v>
      </c>
      <c r="H31" s="237">
        <v>0.98799999999999999</v>
      </c>
      <c r="I31" s="233">
        <v>6195676.3629999999</v>
      </c>
      <c r="J31" s="234">
        <v>6066146.9720000001</v>
      </c>
      <c r="K31" s="237">
        <v>0.97899999999999998</v>
      </c>
      <c r="L31" s="233">
        <v>9774168.4340000004</v>
      </c>
      <c r="M31" s="234">
        <v>9716243.398</v>
      </c>
      <c r="N31" s="237">
        <v>0.99399999999999999</v>
      </c>
      <c r="O31" s="233">
        <v>1060850.7409999999</v>
      </c>
      <c r="P31" s="234">
        <v>1056946.442</v>
      </c>
      <c r="Q31" s="236">
        <v>0.996</v>
      </c>
      <c r="R31" s="233">
        <v>2913875.7439999999</v>
      </c>
      <c r="S31" s="234">
        <v>2904664.943</v>
      </c>
      <c r="T31" s="237">
        <v>0.997</v>
      </c>
      <c r="U31" s="233">
        <v>914299.90899999999</v>
      </c>
      <c r="V31" s="234">
        <v>898649.32900000003</v>
      </c>
      <c r="W31" s="237">
        <v>0.98299999999999998</v>
      </c>
      <c r="X31" s="233">
        <v>1782209.01</v>
      </c>
      <c r="Y31" s="234">
        <v>1749301.47</v>
      </c>
      <c r="Z31" s="236">
        <v>0.98199999999999998</v>
      </c>
    </row>
    <row r="32" spans="1:26" ht="13.5" customHeight="1">
      <c r="A32" s="776"/>
      <c r="B32" s="355" t="s">
        <v>229</v>
      </c>
      <c r="C32" s="233">
        <v>497015.56799999997</v>
      </c>
      <c r="D32" s="234">
        <v>490183.20700000005</v>
      </c>
      <c r="E32" s="237">
        <v>0.98599999999999999</v>
      </c>
      <c r="F32" s="233">
        <v>451388.81599999999</v>
      </c>
      <c r="G32" s="234">
        <v>445035.68800000002</v>
      </c>
      <c r="H32" s="237">
        <v>0.98599999999999999</v>
      </c>
      <c r="I32" s="233">
        <v>195047.514</v>
      </c>
      <c r="J32" s="234">
        <v>190806.67300000001</v>
      </c>
      <c r="K32" s="237">
        <v>0.97799999999999998</v>
      </c>
      <c r="L32" s="233">
        <v>256341.302</v>
      </c>
      <c r="M32" s="234">
        <v>254229.01500000001</v>
      </c>
      <c r="N32" s="237">
        <v>0.99199999999999999</v>
      </c>
      <c r="O32" s="233">
        <v>45626.752</v>
      </c>
      <c r="P32" s="234">
        <v>45147.519</v>
      </c>
      <c r="Q32" s="236">
        <v>0.98899999999999999</v>
      </c>
      <c r="R32" s="233">
        <v>121519.833</v>
      </c>
      <c r="S32" s="234">
        <v>120490.747</v>
      </c>
      <c r="T32" s="237">
        <v>0.99199999999999999</v>
      </c>
      <c r="U32" s="233">
        <v>40274.436999999998</v>
      </c>
      <c r="V32" s="234">
        <v>39147.65</v>
      </c>
      <c r="W32" s="237">
        <v>0.97199999999999998</v>
      </c>
      <c r="X32" s="233">
        <v>19351.98</v>
      </c>
      <c r="Y32" s="234">
        <v>17826.439999999999</v>
      </c>
      <c r="Z32" s="236">
        <v>0.92100000000000004</v>
      </c>
    </row>
    <row r="33" spans="1:26" ht="13.5" customHeight="1">
      <c r="A33" s="777"/>
      <c r="B33" s="413" t="s">
        <v>381</v>
      </c>
      <c r="C33" s="238">
        <v>2235218.358</v>
      </c>
      <c r="D33" s="239">
        <v>2207839.8309999998</v>
      </c>
      <c r="E33" s="240">
        <v>0.98799999999999999</v>
      </c>
      <c r="F33" s="238">
        <v>2039544.442</v>
      </c>
      <c r="G33" s="239">
        <v>2013948.9029999999</v>
      </c>
      <c r="H33" s="240">
        <v>0.98699999999999999</v>
      </c>
      <c r="I33" s="238">
        <v>981534.424</v>
      </c>
      <c r="J33" s="239">
        <v>965291.79399999999</v>
      </c>
      <c r="K33" s="240">
        <v>0.98299999999999998</v>
      </c>
      <c r="L33" s="238">
        <v>1058010.0179999999</v>
      </c>
      <c r="M33" s="239">
        <v>1048657.1089999999</v>
      </c>
      <c r="N33" s="240">
        <v>0.99099999999999999</v>
      </c>
      <c r="O33" s="238">
        <v>195673.916</v>
      </c>
      <c r="P33" s="239">
        <v>193890.92800000001</v>
      </c>
      <c r="Q33" s="230">
        <v>0.99099999999999999</v>
      </c>
      <c r="R33" s="238">
        <v>527492.01399999997</v>
      </c>
      <c r="S33" s="239">
        <v>523372.67099999997</v>
      </c>
      <c r="T33" s="240">
        <v>0.99199999999999999</v>
      </c>
      <c r="U33" s="238">
        <v>311523.71799999999</v>
      </c>
      <c r="V33" s="239">
        <v>307293.75</v>
      </c>
      <c r="W33" s="240">
        <v>0.98599999999999999</v>
      </c>
      <c r="X33" s="238">
        <v>136410.29500000001</v>
      </c>
      <c r="Y33" s="239">
        <v>132968.86499999999</v>
      </c>
      <c r="Z33" s="230">
        <v>0.97499999999999998</v>
      </c>
    </row>
    <row r="34" spans="1:26" ht="13.5" customHeight="1">
      <c r="A34" s="775" t="s">
        <v>432</v>
      </c>
      <c r="B34" s="23" t="s">
        <v>499</v>
      </c>
      <c r="C34" s="233">
        <v>409792451.04499996</v>
      </c>
      <c r="D34" s="234">
        <v>405636701.60600001</v>
      </c>
      <c r="E34" s="237">
        <v>0.99</v>
      </c>
      <c r="F34" s="233">
        <v>348456069.08499998</v>
      </c>
      <c r="G34" s="234">
        <v>344497729.26800001</v>
      </c>
      <c r="H34" s="237">
        <v>0.98899999999999999</v>
      </c>
      <c r="I34" s="233">
        <v>118597429.491</v>
      </c>
      <c r="J34" s="234">
        <v>116163409.79000001</v>
      </c>
      <c r="K34" s="237">
        <v>0.97899999999999998</v>
      </c>
      <c r="L34" s="233">
        <v>229858639.59400001</v>
      </c>
      <c r="M34" s="234">
        <v>228334319.47799999</v>
      </c>
      <c r="N34" s="237">
        <v>0.99299999999999999</v>
      </c>
      <c r="O34" s="233">
        <v>61336381.960000001</v>
      </c>
      <c r="P34" s="234">
        <v>61138972.338</v>
      </c>
      <c r="Q34" s="236">
        <v>0.997</v>
      </c>
      <c r="R34" s="233">
        <v>102430468.513</v>
      </c>
      <c r="S34" s="234">
        <v>102051786.618</v>
      </c>
      <c r="T34" s="237">
        <v>0.996</v>
      </c>
      <c r="U34" s="233">
        <v>25918615.577</v>
      </c>
      <c r="V34" s="234">
        <v>25451312.776000001</v>
      </c>
      <c r="W34" s="237">
        <v>0.98199999999999998</v>
      </c>
      <c r="X34" s="233">
        <v>24320017.809999999</v>
      </c>
      <c r="Y34" s="234">
        <v>23619430.879999999</v>
      </c>
      <c r="Z34" s="236">
        <v>0.97099999999999997</v>
      </c>
    </row>
    <row r="35" spans="1:26" ht="13.5" customHeight="1">
      <c r="A35" s="776"/>
      <c r="B35" s="25" t="s">
        <v>46</v>
      </c>
      <c r="C35" s="233">
        <v>227896466.542</v>
      </c>
      <c r="D35" s="234">
        <v>225764112.23800001</v>
      </c>
      <c r="E35" s="237">
        <v>0.99099999999999999</v>
      </c>
      <c r="F35" s="233">
        <v>191392297.27900001</v>
      </c>
      <c r="G35" s="234">
        <v>189360442.15700001</v>
      </c>
      <c r="H35" s="237">
        <v>0.98899999999999999</v>
      </c>
      <c r="I35" s="233">
        <v>63814069.636</v>
      </c>
      <c r="J35" s="234">
        <v>62584590.792999998</v>
      </c>
      <c r="K35" s="237">
        <v>0.98099999999999998</v>
      </c>
      <c r="L35" s="233">
        <v>127578227.64300001</v>
      </c>
      <c r="M35" s="234">
        <v>126775851.36399999</v>
      </c>
      <c r="N35" s="237">
        <v>0.99399999999999999</v>
      </c>
      <c r="O35" s="233">
        <v>36504169.262999997</v>
      </c>
      <c r="P35" s="234">
        <v>36403670.081</v>
      </c>
      <c r="Q35" s="236">
        <v>0.997</v>
      </c>
      <c r="R35" s="233">
        <v>58079619.351999998</v>
      </c>
      <c r="S35" s="234">
        <v>57930391.454000004</v>
      </c>
      <c r="T35" s="237">
        <v>0.997</v>
      </c>
      <c r="U35" s="233">
        <v>12821588.495999999</v>
      </c>
      <c r="V35" s="234">
        <v>12611062.119000001</v>
      </c>
      <c r="W35" s="237">
        <v>0.98399999999999999</v>
      </c>
      <c r="X35" s="233">
        <v>4918854.55</v>
      </c>
      <c r="Y35" s="234">
        <v>4718936.42</v>
      </c>
      <c r="Z35" s="236">
        <v>0.95899999999999996</v>
      </c>
    </row>
    <row r="36" spans="1:26" ht="13.5" customHeight="1">
      <c r="A36" s="776"/>
      <c r="B36" s="26" t="s">
        <v>404</v>
      </c>
      <c r="C36" s="233">
        <v>125376088.551</v>
      </c>
      <c r="D36" s="234">
        <v>124059773.03999999</v>
      </c>
      <c r="E36" s="237">
        <v>0.99</v>
      </c>
      <c r="F36" s="233">
        <v>104668331.723</v>
      </c>
      <c r="G36" s="234">
        <v>103422093.074</v>
      </c>
      <c r="H36" s="237">
        <v>0.98799999999999999</v>
      </c>
      <c r="I36" s="233">
        <v>33359102.309</v>
      </c>
      <c r="J36" s="234">
        <v>32623311.320999999</v>
      </c>
      <c r="K36" s="237">
        <v>0.97799999999999998</v>
      </c>
      <c r="L36" s="233">
        <v>71309229.414000005</v>
      </c>
      <c r="M36" s="234">
        <v>70798781.753000006</v>
      </c>
      <c r="N36" s="237">
        <v>0.99299999999999999</v>
      </c>
      <c r="O36" s="233">
        <v>20707756.828000002</v>
      </c>
      <c r="P36" s="234">
        <v>20637679.965999998</v>
      </c>
      <c r="Q36" s="236">
        <v>0.997</v>
      </c>
      <c r="R36" s="233">
        <v>33692094.031000003</v>
      </c>
      <c r="S36" s="234">
        <v>33521843.888</v>
      </c>
      <c r="T36" s="237">
        <v>0.995</v>
      </c>
      <c r="U36" s="233">
        <v>9172284.2789999992</v>
      </c>
      <c r="V36" s="234">
        <v>8990396.4140000008</v>
      </c>
      <c r="W36" s="237">
        <v>0.98</v>
      </c>
      <c r="X36" s="233">
        <v>13485490.710000001</v>
      </c>
      <c r="Y36" s="234">
        <v>13126232.98</v>
      </c>
      <c r="Z36" s="236">
        <v>0.97299999999999998</v>
      </c>
    </row>
    <row r="37" spans="1:26" ht="13.5" customHeight="1">
      <c r="A37" s="776"/>
      <c r="B37" s="26" t="s">
        <v>395</v>
      </c>
      <c r="C37" s="233">
        <v>40961242.736000001</v>
      </c>
      <c r="D37" s="234">
        <v>40509706.425999999</v>
      </c>
      <c r="E37" s="235">
        <v>0.98899999999999999</v>
      </c>
      <c r="F37" s="233">
        <v>38202646.184</v>
      </c>
      <c r="G37" s="234">
        <v>37759100.191</v>
      </c>
      <c r="H37" s="235">
        <v>0.98799999999999999</v>
      </c>
      <c r="I37" s="233">
        <v>14702664.109999999</v>
      </c>
      <c r="J37" s="234">
        <v>14383281.005999999</v>
      </c>
      <c r="K37" s="235">
        <v>0.97799999999999998</v>
      </c>
      <c r="L37" s="233">
        <v>23499982.074000001</v>
      </c>
      <c r="M37" s="234">
        <v>23375819.184999999</v>
      </c>
      <c r="N37" s="235">
        <v>0.995</v>
      </c>
      <c r="O37" s="233">
        <v>2758596.5520000001</v>
      </c>
      <c r="P37" s="234">
        <v>2750606.2349999999</v>
      </c>
      <c r="Q37" s="236">
        <v>0.997</v>
      </c>
      <c r="R37" s="233">
        <v>7085439.3150000004</v>
      </c>
      <c r="S37" s="234">
        <v>7061506.574</v>
      </c>
      <c r="T37" s="235">
        <v>0.997</v>
      </c>
      <c r="U37" s="233">
        <v>2174619.5180000002</v>
      </c>
      <c r="V37" s="234">
        <v>2135276.7400000002</v>
      </c>
      <c r="W37" s="235">
        <v>0.98199999999999998</v>
      </c>
      <c r="X37" s="233">
        <v>4720393.8899999997</v>
      </c>
      <c r="Y37" s="234">
        <v>4627317.18</v>
      </c>
      <c r="Z37" s="236">
        <v>0.98</v>
      </c>
    </row>
    <row r="38" spans="1:26" ht="13.5" customHeight="1">
      <c r="A38" s="776"/>
      <c r="B38" s="355" t="s">
        <v>229</v>
      </c>
      <c r="C38" s="234">
        <v>4769721.7910000002</v>
      </c>
      <c r="D38" s="234">
        <v>4699137.9550000001</v>
      </c>
      <c r="E38" s="235">
        <v>0.98499999999999999</v>
      </c>
      <c r="F38" s="234">
        <v>4337555.9079999998</v>
      </c>
      <c r="G38" s="234">
        <v>4272199.49</v>
      </c>
      <c r="H38" s="235">
        <v>0.98499999999999999</v>
      </c>
      <c r="I38" s="234">
        <v>1991304.7069999999</v>
      </c>
      <c r="J38" s="234">
        <v>1949567.547</v>
      </c>
      <c r="K38" s="235">
        <v>0.97899999999999998</v>
      </c>
      <c r="L38" s="234">
        <v>2346251.2009999999</v>
      </c>
      <c r="M38" s="234">
        <v>2322631.943</v>
      </c>
      <c r="N38" s="235">
        <v>0.99</v>
      </c>
      <c r="O38" s="234">
        <v>432165.88299999997</v>
      </c>
      <c r="P38" s="234">
        <v>426938.46500000003</v>
      </c>
      <c r="Q38" s="236">
        <v>0.98799999999999999</v>
      </c>
      <c r="R38" s="234">
        <v>1084594.466</v>
      </c>
      <c r="S38" s="234">
        <v>1074819.5349999999</v>
      </c>
      <c r="T38" s="235">
        <v>0.99099999999999999</v>
      </c>
      <c r="U38" s="234">
        <v>435674.272</v>
      </c>
      <c r="V38" s="234">
        <v>426536.91200000001</v>
      </c>
      <c r="W38" s="235">
        <v>0.97899999999999998</v>
      </c>
      <c r="X38" s="234">
        <v>336373.92</v>
      </c>
      <c r="Y38" s="234">
        <v>322327.40999999997</v>
      </c>
      <c r="Z38" s="236">
        <v>0.95799999999999996</v>
      </c>
    </row>
    <row r="39" spans="1:26" ht="13.5" customHeight="1" thickBot="1">
      <c r="A39" s="911"/>
      <c r="B39" s="473" t="s">
        <v>381</v>
      </c>
      <c r="C39" s="241">
        <v>10788931.425000001</v>
      </c>
      <c r="D39" s="241">
        <v>10603971.947000001</v>
      </c>
      <c r="E39" s="242">
        <v>0.98299999999999998</v>
      </c>
      <c r="F39" s="241">
        <v>9855237.9910000004</v>
      </c>
      <c r="G39" s="241">
        <v>9683894.3560000006</v>
      </c>
      <c r="H39" s="242">
        <v>0.98299999999999998</v>
      </c>
      <c r="I39" s="241">
        <v>4730288.7290000003</v>
      </c>
      <c r="J39" s="241">
        <v>4622659.1229999997</v>
      </c>
      <c r="K39" s="242">
        <v>0.97699999999999998</v>
      </c>
      <c r="L39" s="241">
        <v>5124949.2620000001</v>
      </c>
      <c r="M39" s="241">
        <v>5061235.233</v>
      </c>
      <c r="N39" s="242">
        <v>0.98799999999999999</v>
      </c>
      <c r="O39" s="241">
        <v>933693.43400000001</v>
      </c>
      <c r="P39" s="241">
        <v>920077.59100000001</v>
      </c>
      <c r="Q39" s="243">
        <v>0.98499999999999999</v>
      </c>
      <c r="R39" s="241">
        <v>2488721.3489999999</v>
      </c>
      <c r="S39" s="241">
        <v>2463225.1669999999</v>
      </c>
      <c r="T39" s="242">
        <v>0.99</v>
      </c>
      <c r="U39" s="241">
        <v>1314449.0120000001</v>
      </c>
      <c r="V39" s="241">
        <v>1288040.591</v>
      </c>
      <c r="W39" s="242">
        <v>0.98</v>
      </c>
      <c r="X39" s="241">
        <v>858904.74</v>
      </c>
      <c r="Y39" s="241">
        <v>824616.89</v>
      </c>
      <c r="Z39" s="243">
        <v>0.96</v>
      </c>
    </row>
    <row r="40" spans="1:26" ht="13.5" hidden="1" customHeight="1" thickTop="1">
      <c r="A40" s="27"/>
      <c r="B40" s="23" t="s">
        <v>499</v>
      </c>
      <c r="C40" s="234">
        <v>0</v>
      </c>
      <c r="D40" s="234">
        <v>0</v>
      </c>
      <c r="E40" s="235">
        <v>0</v>
      </c>
      <c r="F40" s="234">
        <v>0</v>
      </c>
      <c r="G40" s="234">
        <v>0</v>
      </c>
      <c r="H40" s="235">
        <v>0</v>
      </c>
      <c r="I40" s="234">
        <v>0</v>
      </c>
      <c r="J40" s="234">
        <v>0</v>
      </c>
      <c r="K40" s="235">
        <v>0</v>
      </c>
      <c r="L40" s="234">
        <v>0</v>
      </c>
      <c r="M40" s="234">
        <v>0</v>
      </c>
      <c r="N40" s="235">
        <v>0</v>
      </c>
      <c r="O40" s="234">
        <v>0</v>
      </c>
      <c r="P40" s="234">
        <v>0</v>
      </c>
      <c r="Q40" s="236">
        <v>0</v>
      </c>
      <c r="R40" s="234">
        <v>0</v>
      </c>
      <c r="S40" s="234">
        <v>0</v>
      </c>
      <c r="T40" s="235">
        <v>0</v>
      </c>
      <c r="U40" s="234">
        <v>0</v>
      </c>
      <c r="V40" s="234">
        <v>0</v>
      </c>
      <c r="W40" s="235">
        <v>0</v>
      </c>
      <c r="X40" s="234">
        <v>0</v>
      </c>
      <c r="Y40" s="234">
        <v>0</v>
      </c>
      <c r="Z40" s="236">
        <v>0</v>
      </c>
    </row>
    <row r="41" spans="1:26" ht="13.5" hidden="1" customHeight="1">
      <c r="A41" s="27" t="s">
        <v>434</v>
      </c>
      <c r="B41" s="28" t="s">
        <v>230</v>
      </c>
      <c r="C41" s="234">
        <v>0</v>
      </c>
      <c r="D41" s="234">
        <v>0</v>
      </c>
      <c r="E41" s="235">
        <v>0</v>
      </c>
      <c r="F41" s="234">
        <v>0</v>
      </c>
      <c r="G41" s="234">
        <v>0</v>
      </c>
      <c r="H41" s="235">
        <v>0</v>
      </c>
      <c r="I41" s="234">
        <v>0</v>
      </c>
      <c r="J41" s="234">
        <v>0</v>
      </c>
      <c r="K41" s="235">
        <v>0</v>
      </c>
      <c r="L41" s="234">
        <v>0</v>
      </c>
      <c r="M41" s="234">
        <v>0</v>
      </c>
      <c r="N41" s="235">
        <v>0</v>
      </c>
      <c r="O41" s="234">
        <v>0</v>
      </c>
      <c r="P41" s="234">
        <v>0</v>
      </c>
      <c r="Q41" s="236">
        <v>0</v>
      </c>
      <c r="R41" s="234">
        <v>0</v>
      </c>
      <c r="S41" s="234">
        <v>0</v>
      </c>
      <c r="T41" s="235">
        <v>0</v>
      </c>
      <c r="U41" s="234">
        <v>0</v>
      </c>
      <c r="V41" s="234">
        <v>0</v>
      </c>
      <c r="W41" s="235">
        <v>0</v>
      </c>
      <c r="X41" s="234">
        <v>0</v>
      </c>
      <c r="Y41" s="234">
        <v>0</v>
      </c>
      <c r="Z41" s="236">
        <v>0</v>
      </c>
    </row>
    <row r="42" spans="1:26" ht="13.5" hidden="1" customHeight="1">
      <c r="A42" s="33"/>
      <c r="B42" s="28" t="s">
        <v>189</v>
      </c>
      <c r="C42" s="234">
        <v>0</v>
      </c>
      <c r="D42" s="234">
        <v>0</v>
      </c>
      <c r="E42" s="235">
        <v>0</v>
      </c>
      <c r="F42" s="234">
        <v>0</v>
      </c>
      <c r="G42" s="234">
        <v>0</v>
      </c>
      <c r="H42" s="235">
        <v>0</v>
      </c>
      <c r="I42" s="234">
        <v>0</v>
      </c>
      <c r="J42" s="234">
        <v>0</v>
      </c>
      <c r="K42" s="235">
        <v>0</v>
      </c>
      <c r="L42" s="234">
        <v>0</v>
      </c>
      <c r="M42" s="234">
        <v>0</v>
      </c>
      <c r="N42" s="235">
        <v>0</v>
      </c>
      <c r="O42" s="234">
        <v>0</v>
      </c>
      <c r="P42" s="234">
        <v>0</v>
      </c>
      <c r="Q42" s="236">
        <v>0</v>
      </c>
      <c r="R42" s="234">
        <v>0</v>
      </c>
      <c r="S42" s="234">
        <v>0</v>
      </c>
      <c r="T42" s="235">
        <v>0</v>
      </c>
      <c r="U42" s="234">
        <v>0</v>
      </c>
      <c r="V42" s="234">
        <v>0</v>
      </c>
      <c r="W42" s="235">
        <v>0</v>
      </c>
      <c r="X42" s="234">
        <v>0</v>
      </c>
      <c r="Y42" s="234">
        <v>0</v>
      </c>
      <c r="Z42" s="236">
        <v>0</v>
      </c>
    </row>
    <row r="43" spans="1:26" ht="13.5" customHeight="1" thickTop="1">
      <c r="A43" s="792" t="s">
        <v>504</v>
      </c>
      <c r="B43" s="792"/>
      <c r="C43" s="244">
        <v>1654416.236</v>
      </c>
      <c r="D43" s="244">
        <v>1622994.8429999999</v>
      </c>
      <c r="E43" s="245">
        <v>0.98099999999999998</v>
      </c>
      <c r="F43" s="244">
        <v>1312154.801</v>
      </c>
      <c r="G43" s="244">
        <v>1283538.483</v>
      </c>
      <c r="H43" s="245">
        <v>0.97799999999999998</v>
      </c>
      <c r="I43" s="244">
        <v>565167.44099999999</v>
      </c>
      <c r="J43" s="244">
        <v>544970.19400000002</v>
      </c>
      <c r="K43" s="245">
        <v>0.96399999999999997</v>
      </c>
      <c r="L43" s="244">
        <v>746987.36</v>
      </c>
      <c r="M43" s="244">
        <v>738568.28899999999</v>
      </c>
      <c r="N43" s="245">
        <v>0.98899999999999999</v>
      </c>
      <c r="O43" s="244">
        <v>342261.435</v>
      </c>
      <c r="P43" s="244">
        <v>339456.36</v>
      </c>
      <c r="Q43" s="246">
        <v>0.99199999999999999</v>
      </c>
      <c r="R43" s="244">
        <v>256021.649</v>
      </c>
      <c r="S43" s="244">
        <v>253067.30100000001</v>
      </c>
      <c r="T43" s="245">
        <v>0.98799999999999999</v>
      </c>
      <c r="U43" s="244">
        <v>126330.959</v>
      </c>
      <c r="V43" s="244">
        <v>121932.18799999999</v>
      </c>
      <c r="W43" s="245">
        <v>0.96499999999999997</v>
      </c>
      <c r="X43" s="244">
        <v>18934.47</v>
      </c>
      <c r="Y43" s="244">
        <v>17480.060000000001</v>
      </c>
      <c r="Z43" s="246">
        <v>0.92300000000000004</v>
      </c>
    </row>
    <row r="44" spans="1:26" ht="13.5" customHeight="1">
      <c r="A44" s="792" t="s">
        <v>433</v>
      </c>
      <c r="B44" s="796"/>
      <c r="C44" s="244">
        <v>142391333.285</v>
      </c>
      <c r="D44" s="244">
        <v>139877041.26699999</v>
      </c>
      <c r="E44" s="245">
        <v>0.98199999999999998</v>
      </c>
      <c r="F44" s="244">
        <v>135159205.34900001</v>
      </c>
      <c r="G44" s="244">
        <v>132766417.715</v>
      </c>
      <c r="H44" s="245">
        <v>0.98199999999999998</v>
      </c>
      <c r="I44" s="244">
        <v>92227919.813999996</v>
      </c>
      <c r="J44" s="244">
        <v>90400128.388999999</v>
      </c>
      <c r="K44" s="245">
        <v>0.98</v>
      </c>
      <c r="L44" s="244">
        <v>42931285.534999996</v>
      </c>
      <c r="M44" s="244">
        <v>42366289.325999998</v>
      </c>
      <c r="N44" s="245">
        <v>0.98699999999999999</v>
      </c>
      <c r="O44" s="244">
        <v>7232127.9359999998</v>
      </c>
      <c r="P44" s="244">
        <v>7110623.5520000001</v>
      </c>
      <c r="Q44" s="246">
        <v>0.98299999999999998</v>
      </c>
      <c r="R44" s="244">
        <v>26678465.614</v>
      </c>
      <c r="S44" s="244">
        <v>26426154.760000002</v>
      </c>
      <c r="T44" s="245">
        <v>0.99099999999999999</v>
      </c>
      <c r="U44" s="244">
        <v>59585647.141999997</v>
      </c>
      <c r="V44" s="244">
        <v>58671746.884000003</v>
      </c>
      <c r="W44" s="245">
        <v>0.98499999999999999</v>
      </c>
      <c r="X44" s="244">
        <v>34353198.774999999</v>
      </c>
      <c r="Y44" s="244">
        <v>33476604.594999999</v>
      </c>
      <c r="Z44" s="246">
        <v>0.97399999999999998</v>
      </c>
    </row>
    <row r="45" spans="1:26" ht="13.5" customHeight="1">
      <c r="A45" s="792" t="s">
        <v>501</v>
      </c>
      <c r="B45" s="792"/>
      <c r="C45" s="244">
        <v>3.3439999999999999</v>
      </c>
      <c r="D45" s="244">
        <v>3.3439999999999999</v>
      </c>
      <c r="E45" s="245">
        <v>1</v>
      </c>
      <c r="F45" s="244">
        <v>3.3439999999999999</v>
      </c>
      <c r="G45" s="244">
        <v>3.3439999999999999</v>
      </c>
      <c r="H45" s="245">
        <v>1</v>
      </c>
      <c r="I45" s="244">
        <v>0</v>
      </c>
      <c r="J45" s="244">
        <v>0</v>
      </c>
      <c r="K45" s="245">
        <v>0</v>
      </c>
      <c r="L45" s="244">
        <v>3.3439999999999999</v>
      </c>
      <c r="M45" s="244">
        <v>3.3439999999999999</v>
      </c>
      <c r="N45" s="245">
        <v>1</v>
      </c>
      <c r="O45" s="244">
        <v>0</v>
      </c>
      <c r="P45" s="244">
        <v>0</v>
      </c>
      <c r="Q45" s="246">
        <v>0</v>
      </c>
      <c r="R45" s="244">
        <v>5.8330000000000002</v>
      </c>
      <c r="S45" s="244">
        <v>4.4020000000000001</v>
      </c>
      <c r="T45" s="245">
        <v>0.755</v>
      </c>
      <c r="U45" s="244">
        <v>0</v>
      </c>
      <c r="V45" s="244">
        <v>0</v>
      </c>
      <c r="W45" s="245">
        <v>0</v>
      </c>
      <c r="X45" s="244">
        <v>0</v>
      </c>
      <c r="Y45" s="244">
        <v>0</v>
      </c>
      <c r="Z45" s="246">
        <v>0</v>
      </c>
    </row>
    <row r="46" spans="1:26" ht="13.5" customHeight="1">
      <c r="A46" s="812" t="s">
        <v>167</v>
      </c>
      <c r="B46" s="360" t="s">
        <v>206</v>
      </c>
      <c r="C46" s="247">
        <v>22392263.294</v>
      </c>
      <c r="D46" s="247">
        <v>22060224.699000001</v>
      </c>
      <c r="E46" s="248">
        <v>0.98499999999999999</v>
      </c>
      <c r="F46" s="247">
        <v>22385138.938999999</v>
      </c>
      <c r="G46" s="247">
        <v>22053325.388</v>
      </c>
      <c r="H46" s="248">
        <v>0.98499999999999999</v>
      </c>
      <c r="I46" s="247">
        <v>3299107.4750000001</v>
      </c>
      <c r="J46" s="247">
        <v>3186001.909</v>
      </c>
      <c r="K46" s="248">
        <v>0.96599999999999997</v>
      </c>
      <c r="L46" s="247">
        <v>19086031.464000002</v>
      </c>
      <c r="M46" s="247">
        <v>18867323.478999998</v>
      </c>
      <c r="N46" s="248">
        <v>0.98899999999999999</v>
      </c>
      <c r="O46" s="247">
        <v>7124.3549999999996</v>
      </c>
      <c r="P46" s="247">
        <v>6899.3109999999997</v>
      </c>
      <c r="Q46" s="249">
        <v>0.96799999999999997</v>
      </c>
      <c r="R46" s="247">
        <v>5135112.6339999996</v>
      </c>
      <c r="S46" s="247">
        <v>5074026.7609999999</v>
      </c>
      <c r="T46" s="248">
        <v>0.98799999999999999</v>
      </c>
      <c r="U46" s="247">
        <v>508563.85399999999</v>
      </c>
      <c r="V46" s="247">
        <v>497519.31</v>
      </c>
      <c r="W46" s="248">
        <v>0.97799999999999998</v>
      </c>
      <c r="X46" s="247">
        <v>121338.32</v>
      </c>
      <c r="Y46" s="247">
        <v>114287.78</v>
      </c>
      <c r="Z46" s="249">
        <v>0.94199999999999995</v>
      </c>
    </row>
    <row r="47" spans="1:26" ht="13.5" customHeight="1">
      <c r="A47" s="813"/>
      <c r="B47" s="28" t="s">
        <v>502</v>
      </c>
      <c r="C47" s="234">
        <v>1372778.804</v>
      </c>
      <c r="D47" s="234">
        <v>1336033.5519999999</v>
      </c>
      <c r="E47" s="237">
        <v>0.97299999999999998</v>
      </c>
      <c r="F47" s="234">
        <v>1272874.78</v>
      </c>
      <c r="G47" s="234">
        <v>1238427</v>
      </c>
      <c r="H47" s="237">
        <v>0.97299999999999998</v>
      </c>
      <c r="I47" s="234">
        <v>1258325.757</v>
      </c>
      <c r="J47" s="234">
        <v>1224203.5449999999</v>
      </c>
      <c r="K47" s="237">
        <v>0.97299999999999998</v>
      </c>
      <c r="L47" s="234">
        <v>14549.022999999999</v>
      </c>
      <c r="M47" s="234">
        <v>14223.455</v>
      </c>
      <c r="N47" s="237">
        <v>0.97799999999999998</v>
      </c>
      <c r="O47" s="234">
        <v>99904.024000000005</v>
      </c>
      <c r="P47" s="234">
        <v>97606.551999999996</v>
      </c>
      <c r="Q47" s="236">
        <v>0.97699999999999998</v>
      </c>
      <c r="R47" s="234">
        <v>3698.645</v>
      </c>
      <c r="S47" s="234">
        <v>3515.6880000000001</v>
      </c>
      <c r="T47" s="237">
        <v>0.95099999999999996</v>
      </c>
      <c r="U47" s="234">
        <v>1307.895</v>
      </c>
      <c r="V47" s="234">
        <v>1306.615</v>
      </c>
      <c r="W47" s="237">
        <v>0.999</v>
      </c>
      <c r="X47" s="234">
        <v>2557.41</v>
      </c>
      <c r="Y47" s="234">
        <v>2386.59</v>
      </c>
      <c r="Z47" s="236">
        <v>0.93300000000000005</v>
      </c>
    </row>
    <row r="48" spans="1:26" ht="13.5" customHeight="1">
      <c r="A48" s="813"/>
      <c r="B48" s="355" t="s">
        <v>207</v>
      </c>
      <c r="C48" s="234">
        <v>16947156.279999997</v>
      </c>
      <c r="D48" s="234">
        <v>16817847.451000001</v>
      </c>
      <c r="E48" s="237">
        <v>0.99199999999999999</v>
      </c>
      <c r="F48" s="234">
        <v>16946737.684999999</v>
      </c>
      <c r="G48" s="234">
        <v>16817530.82</v>
      </c>
      <c r="H48" s="237">
        <v>0.99199999999999999</v>
      </c>
      <c r="I48" s="234">
        <v>0</v>
      </c>
      <c r="J48" s="234">
        <v>0</v>
      </c>
      <c r="K48" s="237">
        <v>0</v>
      </c>
      <c r="L48" s="234">
        <v>16946737.684999999</v>
      </c>
      <c r="M48" s="234">
        <v>16817530.82</v>
      </c>
      <c r="N48" s="237">
        <v>0.99199999999999999</v>
      </c>
      <c r="O48" s="234">
        <v>418.59500000000003</v>
      </c>
      <c r="P48" s="234">
        <v>316.63099999999997</v>
      </c>
      <c r="Q48" s="236">
        <v>0.75600000000000001</v>
      </c>
      <c r="R48" s="234">
        <v>15846027.525</v>
      </c>
      <c r="S48" s="234">
        <v>15714667.640000001</v>
      </c>
      <c r="T48" s="237">
        <v>0.99199999999999999</v>
      </c>
      <c r="U48" s="234">
        <v>0</v>
      </c>
      <c r="V48" s="234">
        <v>0</v>
      </c>
      <c r="W48" s="237">
        <v>0</v>
      </c>
      <c r="X48" s="234">
        <v>70465824.379999995</v>
      </c>
      <c r="Y48" s="234">
        <v>69660192.532000005</v>
      </c>
      <c r="Z48" s="236">
        <v>0.98899999999999999</v>
      </c>
    </row>
    <row r="49" spans="1:26" ht="13.5" customHeight="1">
      <c r="A49" s="814"/>
      <c r="B49" s="413" t="s">
        <v>228</v>
      </c>
      <c r="C49" s="234">
        <v>2832216.585</v>
      </c>
      <c r="D49" s="234">
        <v>2777709.1570000001</v>
      </c>
      <c r="E49" s="414">
        <v>0.98099999999999998</v>
      </c>
      <c r="F49" s="234">
        <v>2832203.0380000002</v>
      </c>
      <c r="G49" s="234">
        <v>2777697.2230000002</v>
      </c>
      <c r="H49" s="414">
        <v>0.98099999999999998</v>
      </c>
      <c r="I49" s="234">
        <v>2832201.1460000002</v>
      </c>
      <c r="J49" s="234">
        <v>2777699.9730000002</v>
      </c>
      <c r="K49" s="414">
        <v>0.98099999999999998</v>
      </c>
      <c r="L49" s="234">
        <v>1.8919999999999999</v>
      </c>
      <c r="M49" s="234">
        <v>-2.75</v>
      </c>
      <c r="N49" s="414">
        <v>0</v>
      </c>
      <c r="O49" s="234">
        <v>13.547000000000001</v>
      </c>
      <c r="P49" s="234">
        <v>11.933999999999999</v>
      </c>
      <c r="Q49" s="414">
        <v>0.88100000000000001</v>
      </c>
      <c r="R49" s="234">
        <v>0</v>
      </c>
      <c r="S49" s="234">
        <v>0</v>
      </c>
      <c r="T49" s="414">
        <v>0</v>
      </c>
      <c r="U49" s="234">
        <v>199739.52799999999</v>
      </c>
      <c r="V49" s="234">
        <v>196297.62</v>
      </c>
      <c r="W49" s="414">
        <v>0.98299999999999998</v>
      </c>
      <c r="X49" s="234">
        <v>0</v>
      </c>
      <c r="Y49" s="234">
        <v>0</v>
      </c>
      <c r="Z49" s="414">
        <v>0</v>
      </c>
    </row>
    <row r="50" spans="1:26" ht="13.5" customHeight="1">
      <c r="A50" s="815" t="s">
        <v>215</v>
      </c>
      <c r="B50" s="354" t="s">
        <v>503</v>
      </c>
      <c r="C50" s="247">
        <v>79.66</v>
      </c>
      <c r="D50" s="247">
        <v>79.66</v>
      </c>
      <c r="E50" s="389">
        <v>1</v>
      </c>
      <c r="F50" s="247">
        <v>79.66</v>
      </c>
      <c r="G50" s="247">
        <v>79.66</v>
      </c>
      <c r="H50" s="389">
        <v>1</v>
      </c>
      <c r="I50" s="247">
        <v>79.66</v>
      </c>
      <c r="J50" s="247">
        <v>79.66</v>
      </c>
      <c r="K50" s="389">
        <v>1</v>
      </c>
      <c r="L50" s="247">
        <v>0</v>
      </c>
      <c r="M50" s="247">
        <v>0</v>
      </c>
      <c r="N50" s="389">
        <v>0</v>
      </c>
      <c r="O50" s="247">
        <v>0</v>
      </c>
      <c r="P50" s="247">
        <v>0</v>
      </c>
      <c r="Q50" s="389">
        <v>0</v>
      </c>
      <c r="R50" s="247">
        <v>0</v>
      </c>
      <c r="S50" s="247">
        <v>0</v>
      </c>
      <c r="T50" s="389">
        <v>0</v>
      </c>
      <c r="U50" s="247">
        <v>42.24</v>
      </c>
      <c r="V50" s="247">
        <v>42.24</v>
      </c>
      <c r="W50" s="389">
        <v>1</v>
      </c>
      <c r="X50" s="247">
        <v>0</v>
      </c>
      <c r="Y50" s="247">
        <v>0</v>
      </c>
      <c r="Z50" s="389">
        <v>0</v>
      </c>
    </row>
    <row r="51" spans="1:26" ht="13.5" customHeight="1">
      <c r="A51" s="816"/>
      <c r="B51" s="413" t="s">
        <v>139</v>
      </c>
      <c r="C51" s="239">
        <v>1963162.6639999999</v>
      </c>
      <c r="D51" s="239">
        <v>1924899.702</v>
      </c>
      <c r="E51" s="415">
        <v>0.98099999999999998</v>
      </c>
      <c r="F51" s="239">
        <v>1963150.43</v>
      </c>
      <c r="G51" s="239">
        <v>1924887.4680000001</v>
      </c>
      <c r="H51" s="415">
        <v>0.98099999999999998</v>
      </c>
      <c r="I51" s="239">
        <v>1913452.1640000001</v>
      </c>
      <c r="J51" s="239">
        <v>1875636.7039999999</v>
      </c>
      <c r="K51" s="415">
        <v>0.98</v>
      </c>
      <c r="L51" s="239">
        <v>49698.266000000003</v>
      </c>
      <c r="M51" s="239">
        <v>49250.764000000003</v>
      </c>
      <c r="N51" s="415">
        <v>0.99099999999999999</v>
      </c>
      <c r="O51" s="239">
        <v>12.234</v>
      </c>
      <c r="P51" s="239">
        <v>12.234</v>
      </c>
      <c r="Q51" s="415">
        <v>1</v>
      </c>
      <c r="R51" s="239">
        <v>9.7929999999999993</v>
      </c>
      <c r="S51" s="239">
        <v>5.1289999999999996</v>
      </c>
      <c r="T51" s="415">
        <v>0.52400000000000002</v>
      </c>
      <c r="U51" s="239">
        <v>899422.99600000004</v>
      </c>
      <c r="V51" s="239">
        <v>883344.81499999994</v>
      </c>
      <c r="W51" s="415">
        <v>0.98199999999999998</v>
      </c>
      <c r="X51" s="239">
        <v>0</v>
      </c>
      <c r="Y51" s="239">
        <v>0</v>
      </c>
      <c r="Z51" s="415">
        <v>0</v>
      </c>
    </row>
    <row r="52" spans="1:26" ht="13.5" customHeight="1">
      <c r="A52" s="815" t="s">
        <v>217</v>
      </c>
      <c r="B52" s="22" t="s">
        <v>506</v>
      </c>
      <c r="C52" s="234">
        <v>38875.305</v>
      </c>
      <c r="D52" s="234">
        <v>38732.731</v>
      </c>
      <c r="E52" s="235">
        <v>0.996</v>
      </c>
      <c r="F52" s="234">
        <v>38833.853000000003</v>
      </c>
      <c r="G52" s="234">
        <v>38691.279000000002</v>
      </c>
      <c r="H52" s="235">
        <v>0.996</v>
      </c>
      <c r="I52" s="234">
        <v>19108.264999999999</v>
      </c>
      <c r="J52" s="234">
        <v>19091.191999999999</v>
      </c>
      <c r="K52" s="235">
        <v>0.999</v>
      </c>
      <c r="L52" s="234">
        <v>19725.588</v>
      </c>
      <c r="M52" s="234">
        <v>19600.087</v>
      </c>
      <c r="N52" s="235">
        <v>0.99399999999999999</v>
      </c>
      <c r="O52" s="234">
        <v>41.451999999999998</v>
      </c>
      <c r="P52" s="234">
        <v>41.451999999999998</v>
      </c>
      <c r="Q52" s="236">
        <v>1</v>
      </c>
      <c r="R52" s="234">
        <v>10087.447</v>
      </c>
      <c r="S52" s="234">
        <v>10041.353999999999</v>
      </c>
      <c r="T52" s="235">
        <v>0.995</v>
      </c>
      <c r="U52" s="234">
        <v>4862.6049999999996</v>
      </c>
      <c r="V52" s="234">
        <v>4861.1229999999996</v>
      </c>
      <c r="W52" s="235">
        <v>1</v>
      </c>
      <c r="X52" s="234">
        <v>699.33</v>
      </c>
      <c r="Y52" s="234">
        <v>699.33</v>
      </c>
      <c r="Z52" s="236">
        <v>1</v>
      </c>
    </row>
    <row r="53" spans="1:26" ht="13.5" customHeight="1">
      <c r="A53" s="816"/>
      <c r="B53" s="35" t="s">
        <v>170</v>
      </c>
      <c r="C53" s="239">
        <v>264402.147</v>
      </c>
      <c r="D53" s="239">
        <v>262167.2</v>
      </c>
      <c r="E53" s="240">
        <v>0.99199999999999999</v>
      </c>
      <c r="F53" s="239">
        <v>254089.20199999999</v>
      </c>
      <c r="G53" s="239">
        <v>251883.34400000001</v>
      </c>
      <c r="H53" s="240">
        <v>0.99099999999999999</v>
      </c>
      <c r="I53" s="239">
        <v>163848.45499999999</v>
      </c>
      <c r="J53" s="239">
        <v>162026.269</v>
      </c>
      <c r="K53" s="240">
        <v>0.98899999999999999</v>
      </c>
      <c r="L53" s="239">
        <v>90240.747000000003</v>
      </c>
      <c r="M53" s="239">
        <v>89857.074999999997</v>
      </c>
      <c r="N53" s="240">
        <v>0.996</v>
      </c>
      <c r="O53" s="239">
        <v>10312.945</v>
      </c>
      <c r="P53" s="239">
        <v>10283.856</v>
      </c>
      <c r="Q53" s="230">
        <v>0.997</v>
      </c>
      <c r="R53" s="239">
        <v>42615.315999999999</v>
      </c>
      <c r="S53" s="239">
        <v>42553.659</v>
      </c>
      <c r="T53" s="240">
        <v>0.999</v>
      </c>
      <c r="U53" s="239">
        <v>92265.259000000005</v>
      </c>
      <c r="V53" s="239">
        <v>91571.910999999993</v>
      </c>
      <c r="W53" s="240">
        <v>0.99199999999999999</v>
      </c>
      <c r="X53" s="239">
        <v>68501.600000000006</v>
      </c>
      <c r="Y53" s="239">
        <v>68146.720000000001</v>
      </c>
      <c r="Z53" s="230">
        <v>0.995</v>
      </c>
    </row>
    <row r="54" spans="1:26" ht="13.5" customHeight="1">
      <c r="A54" s="100" t="s">
        <v>218</v>
      </c>
      <c r="B54" s="23" t="s">
        <v>508</v>
      </c>
      <c r="C54" s="234">
        <v>769751.86100000003</v>
      </c>
      <c r="D54" s="234">
        <v>748315.26399999997</v>
      </c>
      <c r="E54" s="237">
        <v>0.97199999999999998</v>
      </c>
      <c r="F54" s="234">
        <v>769554.68400000001</v>
      </c>
      <c r="G54" s="234">
        <v>748118.647</v>
      </c>
      <c r="H54" s="237">
        <v>0.97199999999999998</v>
      </c>
      <c r="I54" s="234">
        <v>769554.68400000001</v>
      </c>
      <c r="J54" s="234">
        <v>748118.647</v>
      </c>
      <c r="K54" s="237">
        <v>0.97199999999999998</v>
      </c>
      <c r="L54" s="234">
        <v>0</v>
      </c>
      <c r="M54" s="234">
        <v>0</v>
      </c>
      <c r="N54" s="237">
        <v>0</v>
      </c>
      <c r="O54" s="234">
        <v>197.17699999999999</v>
      </c>
      <c r="P54" s="234">
        <v>196.61699999999999</v>
      </c>
      <c r="Q54" s="236">
        <v>0.997</v>
      </c>
      <c r="R54" s="234">
        <v>1.492</v>
      </c>
      <c r="S54" s="234">
        <v>1.492</v>
      </c>
      <c r="T54" s="237">
        <v>1</v>
      </c>
      <c r="U54" s="234">
        <v>575742.62399999995</v>
      </c>
      <c r="V54" s="234">
        <v>560365.46600000001</v>
      </c>
      <c r="W54" s="237">
        <v>0.97299999999999998</v>
      </c>
      <c r="X54" s="234">
        <v>0</v>
      </c>
      <c r="Y54" s="234">
        <v>0</v>
      </c>
      <c r="Z54" s="236">
        <v>0</v>
      </c>
    </row>
    <row r="55" spans="1:26" ht="13.5" customHeight="1">
      <c r="A55" s="793" t="s">
        <v>509</v>
      </c>
      <c r="B55" s="794"/>
      <c r="C55" s="244">
        <v>0</v>
      </c>
      <c r="D55" s="244">
        <v>0</v>
      </c>
      <c r="E55" s="251">
        <v>0</v>
      </c>
      <c r="F55" s="244">
        <v>0</v>
      </c>
      <c r="G55" s="244">
        <v>0</v>
      </c>
      <c r="H55" s="251">
        <v>0</v>
      </c>
      <c r="I55" s="244">
        <v>0</v>
      </c>
      <c r="J55" s="244">
        <v>0</v>
      </c>
      <c r="K55" s="251">
        <v>0</v>
      </c>
      <c r="L55" s="244">
        <v>0</v>
      </c>
      <c r="M55" s="244">
        <v>0</v>
      </c>
      <c r="N55" s="251">
        <v>0</v>
      </c>
      <c r="O55" s="244">
        <v>0</v>
      </c>
      <c r="P55" s="244">
        <v>0</v>
      </c>
      <c r="Q55" s="251">
        <v>0</v>
      </c>
      <c r="R55" s="244">
        <v>0</v>
      </c>
      <c r="S55" s="244">
        <v>0</v>
      </c>
      <c r="T55" s="251">
        <v>0</v>
      </c>
      <c r="U55" s="244">
        <v>0</v>
      </c>
      <c r="V55" s="244">
        <v>0</v>
      </c>
      <c r="W55" s="251">
        <v>0</v>
      </c>
      <c r="X55" s="244">
        <v>0</v>
      </c>
      <c r="Y55" s="244">
        <v>0</v>
      </c>
      <c r="Z55" s="251">
        <v>0</v>
      </c>
    </row>
    <row r="56" spans="1:26" ht="13.5" customHeight="1">
      <c r="A56" s="793" t="s">
        <v>510</v>
      </c>
      <c r="B56" s="794"/>
      <c r="C56" s="244">
        <v>10175094.029999999</v>
      </c>
      <c r="D56" s="244">
        <v>9913199.1970000006</v>
      </c>
      <c r="E56" s="245">
        <v>0.97399999999999998</v>
      </c>
      <c r="F56" s="244">
        <v>10174975.802999999</v>
      </c>
      <c r="G56" s="244">
        <v>9913080.9700000007</v>
      </c>
      <c r="H56" s="245">
        <v>0.97399999999999998</v>
      </c>
      <c r="I56" s="244">
        <v>10174858.013</v>
      </c>
      <c r="J56" s="244">
        <v>9913012.5889999997</v>
      </c>
      <c r="K56" s="245">
        <v>0.97399999999999998</v>
      </c>
      <c r="L56" s="244">
        <v>117.79</v>
      </c>
      <c r="M56" s="244">
        <v>68.381</v>
      </c>
      <c r="N56" s="245">
        <v>0.58099999999999996</v>
      </c>
      <c r="O56" s="244">
        <v>118.227</v>
      </c>
      <c r="P56" s="244">
        <v>118.227</v>
      </c>
      <c r="Q56" s="246">
        <v>1</v>
      </c>
      <c r="R56" s="244">
        <v>6.0220000000000002</v>
      </c>
      <c r="S56" s="244">
        <v>4.9640000000000004</v>
      </c>
      <c r="T56" s="245">
        <v>0.82399999999999995</v>
      </c>
      <c r="U56" s="244">
        <v>1409643.554</v>
      </c>
      <c r="V56" s="244">
        <v>1379420.577</v>
      </c>
      <c r="W56" s="245">
        <v>0.97899999999999998</v>
      </c>
      <c r="X56" s="244">
        <v>0</v>
      </c>
      <c r="Y56" s="244">
        <v>0</v>
      </c>
      <c r="Z56" s="246">
        <v>0</v>
      </c>
    </row>
    <row r="57" spans="1:26" ht="13.5" customHeight="1">
      <c r="A57" s="793" t="s">
        <v>376</v>
      </c>
      <c r="B57" s="794"/>
      <c r="C57" s="244">
        <v>421044.69799999997</v>
      </c>
      <c r="D57" s="244">
        <v>414867.94</v>
      </c>
      <c r="E57" s="245">
        <v>0.98499999999999999</v>
      </c>
      <c r="F57" s="244">
        <v>397414.29599999997</v>
      </c>
      <c r="G57" s="244">
        <v>391618.826</v>
      </c>
      <c r="H57" s="245">
        <v>0.98499999999999999</v>
      </c>
      <c r="I57" s="244">
        <v>231599.72399999999</v>
      </c>
      <c r="J57" s="244">
        <v>227310.24</v>
      </c>
      <c r="K57" s="245">
        <v>0.98099999999999998</v>
      </c>
      <c r="L57" s="244">
        <v>165814.57199999999</v>
      </c>
      <c r="M57" s="244">
        <v>164308.58600000001</v>
      </c>
      <c r="N57" s="245">
        <v>0.99099999999999999</v>
      </c>
      <c r="O57" s="244">
        <v>23630.401999999998</v>
      </c>
      <c r="P57" s="244">
        <v>23249.114000000001</v>
      </c>
      <c r="Q57" s="246">
        <v>0.98399999999999999</v>
      </c>
      <c r="R57" s="244">
        <v>113341.515</v>
      </c>
      <c r="S57" s="244">
        <v>112210.639</v>
      </c>
      <c r="T57" s="245">
        <v>0.99</v>
      </c>
      <c r="U57" s="244">
        <v>100691.552</v>
      </c>
      <c r="V57" s="244">
        <v>99095.785999999993</v>
      </c>
      <c r="W57" s="245">
        <v>0.98399999999999999</v>
      </c>
      <c r="X57" s="244">
        <v>79501.11</v>
      </c>
      <c r="Y57" s="244">
        <v>78380.070000000007</v>
      </c>
      <c r="Z57" s="246">
        <v>0.98599999999999999</v>
      </c>
    </row>
    <row r="58" spans="1:26" ht="13.5" customHeight="1">
      <c r="A58" s="815" t="s">
        <v>367</v>
      </c>
      <c r="B58" s="23" t="s">
        <v>357</v>
      </c>
      <c r="C58" s="247">
        <v>46434.649999999994</v>
      </c>
      <c r="D58" s="247">
        <v>44440.565000000002</v>
      </c>
      <c r="E58" s="248">
        <v>0.95699999999999996</v>
      </c>
      <c r="F58" s="247">
        <v>46427.127999999997</v>
      </c>
      <c r="G58" s="247">
        <v>44440.934000000001</v>
      </c>
      <c r="H58" s="248">
        <v>0.95699999999999996</v>
      </c>
      <c r="I58" s="247">
        <v>12495.057000000001</v>
      </c>
      <c r="J58" s="247">
        <v>11706.251</v>
      </c>
      <c r="K58" s="248">
        <v>0.93700000000000006</v>
      </c>
      <c r="L58" s="247">
        <v>33932.071000000004</v>
      </c>
      <c r="M58" s="247">
        <v>32734.683000000001</v>
      </c>
      <c r="N58" s="248">
        <v>0.96499999999999997</v>
      </c>
      <c r="O58" s="247">
        <v>7.5220000000000002</v>
      </c>
      <c r="P58" s="247">
        <v>-0.36899999999999999</v>
      </c>
      <c r="Q58" s="249">
        <v>0</v>
      </c>
      <c r="R58" s="247">
        <v>26124.078000000001</v>
      </c>
      <c r="S58" s="247">
        <v>24612.113000000001</v>
      </c>
      <c r="T58" s="248">
        <v>0.94199999999999995</v>
      </c>
      <c r="U58" s="247">
        <v>0</v>
      </c>
      <c r="V58" s="247">
        <v>0</v>
      </c>
      <c r="W58" s="248">
        <v>0</v>
      </c>
      <c r="X58" s="247">
        <v>0</v>
      </c>
      <c r="Y58" s="247">
        <v>0</v>
      </c>
      <c r="Z58" s="249">
        <v>0</v>
      </c>
    </row>
    <row r="59" spans="1:26" ht="13.5" customHeight="1">
      <c r="A59" s="817"/>
      <c r="B59" s="24" t="s">
        <v>358</v>
      </c>
      <c r="C59" s="234">
        <v>208351.867</v>
      </c>
      <c r="D59" s="234">
        <v>204171.59</v>
      </c>
      <c r="E59" s="237">
        <v>0.98</v>
      </c>
      <c r="F59" s="234">
        <v>208298.492</v>
      </c>
      <c r="G59" s="234">
        <v>204119.679</v>
      </c>
      <c r="H59" s="237">
        <v>0.98</v>
      </c>
      <c r="I59" s="234">
        <v>208272.51199999999</v>
      </c>
      <c r="J59" s="234">
        <v>204094.095</v>
      </c>
      <c r="K59" s="237">
        <v>0.98</v>
      </c>
      <c r="L59" s="234">
        <v>25.98</v>
      </c>
      <c r="M59" s="234">
        <v>25.584</v>
      </c>
      <c r="N59" s="237">
        <v>0.98499999999999999</v>
      </c>
      <c r="O59" s="234">
        <v>53.375</v>
      </c>
      <c r="P59" s="234">
        <v>51.911000000000001</v>
      </c>
      <c r="Q59" s="236">
        <v>0.97299999999999998</v>
      </c>
      <c r="R59" s="234">
        <v>0.46400000000000002</v>
      </c>
      <c r="S59" s="234">
        <v>0.46400000000000002</v>
      </c>
      <c r="T59" s="237">
        <v>1</v>
      </c>
      <c r="U59" s="234">
        <v>140056.77799999999</v>
      </c>
      <c r="V59" s="234">
        <v>137813.82199999999</v>
      </c>
      <c r="W59" s="237">
        <v>0.98399999999999999</v>
      </c>
      <c r="X59" s="234">
        <v>0</v>
      </c>
      <c r="Y59" s="234">
        <v>0</v>
      </c>
      <c r="Z59" s="236">
        <v>0</v>
      </c>
    </row>
    <row r="60" spans="1:26" ht="13.5" customHeight="1">
      <c r="A60" s="817"/>
      <c r="B60" s="465" t="s">
        <v>513</v>
      </c>
      <c r="C60" s="234">
        <v>69093172.897</v>
      </c>
      <c r="D60" s="234">
        <v>67857857.515999988</v>
      </c>
      <c r="E60" s="237">
        <v>0.98199999999999998</v>
      </c>
      <c r="F60" s="234">
        <v>69032172.332000002</v>
      </c>
      <c r="G60" s="234">
        <v>67797429.459999993</v>
      </c>
      <c r="H60" s="237">
        <v>0.98199999999999998</v>
      </c>
      <c r="I60" s="234">
        <v>21154769.723999999</v>
      </c>
      <c r="J60" s="234">
        <v>20608402.388</v>
      </c>
      <c r="K60" s="237">
        <v>0.97399999999999998</v>
      </c>
      <c r="L60" s="234">
        <v>47877402.608000003</v>
      </c>
      <c r="M60" s="234">
        <v>47189027.071999997</v>
      </c>
      <c r="N60" s="237">
        <v>0.98599999999999999</v>
      </c>
      <c r="O60" s="234">
        <v>61000.565000000002</v>
      </c>
      <c r="P60" s="234">
        <v>60428.055999999997</v>
      </c>
      <c r="Q60" s="236">
        <v>0.99099999999999999</v>
      </c>
      <c r="R60" s="234">
        <v>4102637.2220000001</v>
      </c>
      <c r="S60" s="234">
        <v>4433608.4550000001</v>
      </c>
      <c r="T60" s="237">
        <v>1.081</v>
      </c>
      <c r="U60" s="234">
        <v>3254987.7310000001</v>
      </c>
      <c r="V60" s="234">
        <v>3179064.554</v>
      </c>
      <c r="W60" s="237">
        <v>0.97699999999999998</v>
      </c>
      <c r="X60" s="234">
        <v>1548961.27</v>
      </c>
      <c r="Y60" s="234">
        <v>1505580.29</v>
      </c>
      <c r="Z60" s="236">
        <v>0.97199999999999998</v>
      </c>
    </row>
    <row r="61" spans="1:26" ht="13.5" customHeight="1">
      <c r="A61" s="816"/>
      <c r="B61" s="35" t="s">
        <v>514</v>
      </c>
      <c r="C61" s="239">
        <v>0</v>
      </c>
      <c r="D61" s="239">
        <v>0</v>
      </c>
      <c r="E61" s="252">
        <v>0</v>
      </c>
      <c r="F61" s="239">
        <v>0</v>
      </c>
      <c r="G61" s="239">
        <v>0</v>
      </c>
      <c r="H61" s="252">
        <v>0</v>
      </c>
      <c r="I61" s="239">
        <v>0</v>
      </c>
      <c r="J61" s="239">
        <v>0</v>
      </c>
      <c r="K61" s="252">
        <v>0</v>
      </c>
      <c r="L61" s="239">
        <v>0</v>
      </c>
      <c r="M61" s="239">
        <v>0</v>
      </c>
      <c r="N61" s="252">
        <v>0</v>
      </c>
      <c r="O61" s="239">
        <v>0</v>
      </c>
      <c r="P61" s="239">
        <v>0</v>
      </c>
      <c r="Q61" s="252">
        <v>0</v>
      </c>
      <c r="R61" s="239">
        <v>0</v>
      </c>
      <c r="S61" s="239">
        <v>0</v>
      </c>
      <c r="T61" s="252">
        <v>0</v>
      </c>
      <c r="U61" s="239">
        <v>0</v>
      </c>
      <c r="V61" s="239">
        <v>0</v>
      </c>
      <c r="W61" s="252">
        <v>0</v>
      </c>
      <c r="X61" s="239">
        <v>0</v>
      </c>
      <c r="Y61" s="239">
        <v>0</v>
      </c>
      <c r="Z61" s="252">
        <v>0</v>
      </c>
    </row>
    <row r="62" spans="1:26" ht="13.5" customHeight="1">
      <c r="A62" s="793" t="s">
        <v>171</v>
      </c>
      <c r="B62" s="794"/>
      <c r="C62" s="244">
        <v>1776324.6059999999</v>
      </c>
      <c r="D62" s="244">
        <v>1726143.35</v>
      </c>
      <c r="E62" s="251">
        <v>0.97199999999999998</v>
      </c>
      <c r="F62" s="244">
        <v>1776324.6059999999</v>
      </c>
      <c r="G62" s="244">
        <v>1726143.35</v>
      </c>
      <c r="H62" s="251">
        <v>0.97199999999999998</v>
      </c>
      <c r="I62" s="244">
        <v>1664163.02</v>
      </c>
      <c r="J62" s="244">
        <v>1626811.855</v>
      </c>
      <c r="K62" s="251">
        <v>0.97799999999999998</v>
      </c>
      <c r="L62" s="244">
        <v>112161.586</v>
      </c>
      <c r="M62" s="244">
        <v>99331.494999999995</v>
      </c>
      <c r="N62" s="251">
        <v>0.88600000000000001</v>
      </c>
      <c r="O62" s="244">
        <v>0</v>
      </c>
      <c r="P62" s="244">
        <v>0</v>
      </c>
      <c r="Q62" s="251">
        <v>0</v>
      </c>
      <c r="R62" s="244">
        <v>6262.3429999999998</v>
      </c>
      <c r="S62" s="244">
        <v>6174.4189999999999</v>
      </c>
      <c r="T62" s="251">
        <v>0.98599999999999999</v>
      </c>
      <c r="U62" s="244">
        <v>105.54</v>
      </c>
      <c r="V62" s="244">
        <v>0</v>
      </c>
      <c r="W62" s="251">
        <v>0</v>
      </c>
      <c r="X62" s="244">
        <v>232047.02</v>
      </c>
      <c r="Y62" s="244">
        <v>229434.41</v>
      </c>
      <c r="Z62" s="251">
        <v>0.98899999999999999</v>
      </c>
    </row>
    <row r="63" spans="1:26" ht="13.5" customHeight="1">
      <c r="A63" s="793" t="s">
        <v>656</v>
      </c>
      <c r="B63" s="794"/>
      <c r="C63" s="244">
        <v>815362.76699999999</v>
      </c>
      <c r="D63" s="244">
        <v>804503.93599999999</v>
      </c>
      <c r="E63" s="251">
        <v>0.98699999999999999</v>
      </c>
      <c r="F63" s="244">
        <v>815361.39199999999</v>
      </c>
      <c r="G63" s="244">
        <v>804502.56099999999</v>
      </c>
      <c r="H63" s="251">
        <v>0.98699999999999999</v>
      </c>
      <c r="I63" s="244">
        <v>85547.902000000002</v>
      </c>
      <c r="J63" s="244">
        <v>82336.797999999995</v>
      </c>
      <c r="K63" s="251">
        <v>0.96199999999999997</v>
      </c>
      <c r="L63" s="244">
        <v>729813.49</v>
      </c>
      <c r="M63" s="244">
        <v>722165.76300000004</v>
      </c>
      <c r="N63" s="251">
        <v>0.99</v>
      </c>
      <c r="O63" s="244">
        <v>1.375</v>
      </c>
      <c r="P63" s="244">
        <v>1.375</v>
      </c>
      <c r="Q63" s="251">
        <v>1</v>
      </c>
      <c r="R63" s="244">
        <v>1826702.0079999999</v>
      </c>
      <c r="S63" s="244">
        <v>1810985.8870000001</v>
      </c>
      <c r="T63" s="251">
        <v>0.99099999999999999</v>
      </c>
      <c r="U63" s="244">
        <v>0</v>
      </c>
      <c r="V63" s="244">
        <v>0</v>
      </c>
      <c r="W63" s="253">
        <v>0</v>
      </c>
      <c r="X63" s="244">
        <v>3716.52</v>
      </c>
      <c r="Y63" s="244">
        <v>3716.52</v>
      </c>
      <c r="Z63" s="251">
        <v>1</v>
      </c>
    </row>
    <row r="64" spans="1:26" ht="13.5" hidden="1" customHeight="1">
      <c r="A64" s="793" t="s">
        <v>512</v>
      </c>
      <c r="B64" s="794"/>
      <c r="C64" s="244">
        <v>0</v>
      </c>
      <c r="D64" s="244">
        <v>0</v>
      </c>
      <c r="E64" s="251">
        <v>0</v>
      </c>
      <c r="F64" s="244">
        <v>0</v>
      </c>
      <c r="G64" s="244">
        <v>0</v>
      </c>
      <c r="H64" s="251">
        <v>0</v>
      </c>
      <c r="I64" s="244">
        <v>0</v>
      </c>
      <c r="J64" s="244">
        <v>0</v>
      </c>
      <c r="K64" s="251">
        <v>0</v>
      </c>
      <c r="L64" s="244">
        <v>0</v>
      </c>
      <c r="M64" s="244">
        <v>0</v>
      </c>
      <c r="N64" s="251">
        <v>0</v>
      </c>
      <c r="O64" s="244">
        <v>0</v>
      </c>
      <c r="P64" s="244">
        <v>0</v>
      </c>
      <c r="Q64" s="251">
        <v>0</v>
      </c>
      <c r="R64" s="244">
        <v>0</v>
      </c>
      <c r="S64" s="244">
        <v>0</v>
      </c>
      <c r="T64" s="251">
        <v>0</v>
      </c>
      <c r="U64" s="244">
        <v>0</v>
      </c>
      <c r="V64" s="244">
        <v>0</v>
      </c>
      <c r="W64" s="251">
        <v>0</v>
      </c>
      <c r="X64" s="244">
        <v>0</v>
      </c>
      <c r="Y64" s="244">
        <v>0</v>
      </c>
      <c r="Z64" s="251">
        <v>0</v>
      </c>
    </row>
    <row r="65" spans="1:26" ht="13.5" customHeight="1">
      <c r="A65" s="792" t="s">
        <v>195</v>
      </c>
      <c r="B65" s="792"/>
      <c r="C65" s="244">
        <v>4585460.8379999995</v>
      </c>
      <c r="D65" s="244">
        <v>4530251.142</v>
      </c>
      <c r="E65" s="245">
        <v>0.98799999999999999</v>
      </c>
      <c r="F65" s="244">
        <v>4582084.0449999999</v>
      </c>
      <c r="G65" s="244">
        <v>4526963.8959999997</v>
      </c>
      <c r="H65" s="245">
        <v>0.98799999999999999</v>
      </c>
      <c r="I65" s="244">
        <v>310396.071</v>
      </c>
      <c r="J65" s="244">
        <v>302989.57900000003</v>
      </c>
      <c r="K65" s="245">
        <v>0.97599999999999998</v>
      </c>
      <c r="L65" s="244">
        <v>4271687.9740000004</v>
      </c>
      <c r="M65" s="244">
        <v>4223974.3169999998</v>
      </c>
      <c r="N65" s="245">
        <v>0.98899999999999999</v>
      </c>
      <c r="O65" s="244">
        <v>3376.7930000000001</v>
      </c>
      <c r="P65" s="244">
        <v>3287.2460000000001</v>
      </c>
      <c r="Q65" s="246">
        <v>0.97299999999999998</v>
      </c>
      <c r="R65" s="244">
        <v>2982754.2459999998</v>
      </c>
      <c r="S65" s="244">
        <v>2932922.5669999998</v>
      </c>
      <c r="T65" s="245">
        <v>0.98299999999999998</v>
      </c>
      <c r="U65" s="244">
        <v>67699.592000000004</v>
      </c>
      <c r="V65" s="244">
        <v>66003.126000000004</v>
      </c>
      <c r="W65" s="245">
        <v>0.97499999999999998</v>
      </c>
      <c r="X65" s="244">
        <v>48517.17</v>
      </c>
      <c r="Y65" s="244">
        <v>45322.64</v>
      </c>
      <c r="Z65" s="246">
        <v>0.93400000000000005</v>
      </c>
    </row>
    <row r="66" spans="1:26" ht="13.5" customHeight="1">
      <c r="A66" s="792" t="s">
        <v>511</v>
      </c>
      <c r="B66" s="792"/>
      <c r="C66" s="244">
        <v>18135948.702</v>
      </c>
      <c r="D66" s="244">
        <v>17710988</v>
      </c>
      <c r="E66" s="245">
        <v>0.97699999999999998</v>
      </c>
      <c r="F66" s="244">
        <v>18111869.530999999</v>
      </c>
      <c r="G66" s="244">
        <v>17687150.085999999</v>
      </c>
      <c r="H66" s="245">
        <v>0.97699999999999998</v>
      </c>
      <c r="I66" s="244">
        <v>10656884.66</v>
      </c>
      <c r="J66" s="244">
        <v>10326959.413000001</v>
      </c>
      <c r="K66" s="245">
        <v>0.96899999999999997</v>
      </c>
      <c r="L66" s="244">
        <v>7454984.8710000003</v>
      </c>
      <c r="M66" s="244">
        <v>7360190.6730000004</v>
      </c>
      <c r="N66" s="245">
        <v>0.98699999999999999</v>
      </c>
      <c r="O66" s="244">
        <v>24079.170999999998</v>
      </c>
      <c r="P66" s="244">
        <v>23837.914000000001</v>
      </c>
      <c r="Q66" s="246">
        <v>0.99</v>
      </c>
      <c r="R66" s="244">
        <v>5310678.4369999999</v>
      </c>
      <c r="S66" s="244">
        <v>5248547.1809999999</v>
      </c>
      <c r="T66" s="245">
        <v>0.98799999999999999</v>
      </c>
      <c r="U66" s="244">
        <v>1277625.3470000001</v>
      </c>
      <c r="V66" s="244">
        <v>1237110.58</v>
      </c>
      <c r="W66" s="245">
        <v>0.96799999999999997</v>
      </c>
      <c r="X66" s="244">
        <v>8388679.1899999995</v>
      </c>
      <c r="Y66" s="244">
        <v>8224676.6299999999</v>
      </c>
      <c r="Z66" s="246">
        <v>0.98</v>
      </c>
    </row>
    <row r="67" spans="1:26" ht="13.5" customHeight="1">
      <c r="A67" s="792" t="s">
        <v>196</v>
      </c>
      <c r="B67" s="792"/>
      <c r="C67" s="244">
        <v>1521175.426</v>
      </c>
      <c r="D67" s="244">
        <v>1502136.9450000001</v>
      </c>
      <c r="E67" s="245">
        <v>0.98699999999999999</v>
      </c>
      <c r="F67" s="244">
        <v>1472930.112</v>
      </c>
      <c r="G67" s="244">
        <v>1454159.602</v>
      </c>
      <c r="H67" s="245">
        <v>0.98699999999999999</v>
      </c>
      <c r="I67" s="244">
        <v>1162982.726</v>
      </c>
      <c r="J67" s="244">
        <v>1147707.132</v>
      </c>
      <c r="K67" s="245">
        <v>0.98699999999999999</v>
      </c>
      <c r="L67" s="244">
        <v>309947.386</v>
      </c>
      <c r="M67" s="244">
        <v>306452.46999999997</v>
      </c>
      <c r="N67" s="245">
        <v>0.98899999999999999</v>
      </c>
      <c r="O67" s="244">
        <v>48245.313999999998</v>
      </c>
      <c r="P67" s="244">
        <v>47977.343000000001</v>
      </c>
      <c r="Q67" s="246">
        <v>0.99399999999999999</v>
      </c>
      <c r="R67" s="244">
        <v>230022.63200000001</v>
      </c>
      <c r="S67" s="244">
        <v>228928.45300000001</v>
      </c>
      <c r="T67" s="245">
        <v>0.995</v>
      </c>
      <c r="U67" s="244">
        <v>659709.18799999997</v>
      </c>
      <c r="V67" s="244">
        <v>652502.85199999996</v>
      </c>
      <c r="W67" s="245">
        <v>0.98899999999999999</v>
      </c>
      <c r="X67" s="244">
        <v>42495.26</v>
      </c>
      <c r="Y67" s="244">
        <v>41259.269999999997</v>
      </c>
      <c r="Z67" s="246">
        <v>0.97099999999999997</v>
      </c>
    </row>
    <row r="68" spans="1:26" ht="13.5" customHeight="1">
      <c r="A68" s="793" t="s">
        <v>155</v>
      </c>
      <c r="B68" s="794"/>
      <c r="C68" s="244">
        <v>42873133.843000002</v>
      </c>
      <c r="D68" s="244">
        <v>42223480.327</v>
      </c>
      <c r="E68" s="245">
        <v>0.98499999999999999</v>
      </c>
      <c r="F68" s="244">
        <v>42827663.204000004</v>
      </c>
      <c r="G68" s="244">
        <v>42179396.321000002</v>
      </c>
      <c r="H68" s="245">
        <v>0.98499999999999999</v>
      </c>
      <c r="I68" s="244">
        <v>11572529.023</v>
      </c>
      <c r="J68" s="244">
        <v>11239493.744999999</v>
      </c>
      <c r="K68" s="245">
        <v>0.97099999999999997</v>
      </c>
      <c r="L68" s="244">
        <v>31255134.181000002</v>
      </c>
      <c r="M68" s="244">
        <v>30939902.576000001</v>
      </c>
      <c r="N68" s="245">
        <v>0.99</v>
      </c>
      <c r="O68" s="244">
        <v>45470.639000000003</v>
      </c>
      <c r="P68" s="244">
        <v>44084.006000000001</v>
      </c>
      <c r="Q68" s="246">
        <v>0.97</v>
      </c>
      <c r="R68" s="244">
        <v>23187258.829999998</v>
      </c>
      <c r="S68" s="244">
        <v>22920491.833999999</v>
      </c>
      <c r="T68" s="245">
        <v>0.98799999999999999</v>
      </c>
      <c r="U68" s="244">
        <v>490140.00900000002</v>
      </c>
      <c r="V68" s="244">
        <v>483822.84399999998</v>
      </c>
      <c r="W68" s="245">
        <v>0.98699999999999999</v>
      </c>
      <c r="X68" s="244">
        <v>20876940.414999999</v>
      </c>
      <c r="Y68" s="244">
        <v>20255920.866999999</v>
      </c>
      <c r="Z68" s="246">
        <v>0.97</v>
      </c>
    </row>
    <row r="69" spans="1:26" ht="13.5" customHeight="1">
      <c r="A69" s="793" t="s">
        <v>141</v>
      </c>
      <c r="B69" s="794"/>
      <c r="C69" s="244">
        <v>39753.366000000002</v>
      </c>
      <c r="D69" s="244">
        <v>37618.830999999998</v>
      </c>
      <c r="E69" s="245">
        <v>0.94599999999999995</v>
      </c>
      <c r="F69" s="244">
        <v>39753.366000000002</v>
      </c>
      <c r="G69" s="244">
        <v>37618.830999999998</v>
      </c>
      <c r="H69" s="245">
        <v>0.94599999999999995</v>
      </c>
      <c r="I69" s="244">
        <v>10.443</v>
      </c>
      <c r="J69" s="244">
        <v>-4.173</v>
      </c>
      <c r="K69" s="245">
        <v>0</v>
      </c>
      <c r="L69" s="244">
        <v>39742.923000000003</v>
      </c>
      <c r="M69" s="244">
        <v>37623.004000000001</v>
      </c>
      <c r="N69" s="245">
        <v>0.94699999999999995</v>
      </c>
      <c r="O69" s="244">
        <v>0</v>
      </c>
      <c r="P69" s="244">
        <v>0</v>
      </c>
      <c r="Q69" s="246">
        <v>0</v>
      </c>
      <c r="R69" s="244">
        <v>13.169</v>
      </c>
      <c r="S69" s="244">
        <v>-0.32200000000000001</v>
      </c>
      <c r="T69" s="245">
        <v>0</v>
      </c>
      <c r="U69" s="244">
        <v>0</v>
      </c>
      <c r="V69" s="244">
        <v>0</v>
      </c>
      <c r="W69" s="245">
        <v>0</v>
      </c>
      <c r="X69" s="244">
        <v>0</v>
      </c>
      <c r="Y69" s="244">
        <v>0</v>
      </c>
      <c r="Z69" s="246">
        <v>0</v>
      </c>
    </row>
    <row r="70" spans="1:26" ht="13.5" customHeight="1">
      <c r="A70" s="793" t="s">
        <v>173</v>
      </c>
      <c r="B70" s="794"/>
      <c r="C70" s="244">
        <v>88586.706000000006</v>
      </c>
      <c r="D70" s="244">
        <v>87225.693000000014</v>
      </c>
      <c r="E70" s="245">
        <v>0.98499999999999999</v>
      </c>
      <c r="F70" s="244">
        <v>88557.635999999999</v>
      </c>
      <c r="G70" s="244">
        <v>87196.623000000007</v>
      </c>
      <c r="H70" s="245">
        <v>0.98499999999999999</v>
      </c>
      <c r="I70" s="244">
        <v>22404.777999999998</v>
      </c>
      <c r="J70" s="244">
        <v>21485.061000000002</v>
      </c>
      <c r="K70" s="245">
        <v>0.95899999999999996</v>
      </c>
      <c r="L70" s="244">
        <v>66152.857999999993</v>
      </c>
      <c r="M70" s="244">
        <v>65711.562000000005</v>
      </c>
      <c r="N70" s="245">
        <v>0.99299999999999999</v>
      </c>
      <c r="O70" s="244">
        <v>29.07</v>
      </c>
      <c r="P70" s="244">
        <v>29.07</v>
      </c>
      <c r="Q70" s="246">
        <v>1</v>
      </c>
      <c r="R70" s="244">
        <v>4642.665</v>
      </c>
      <c r="S70" s="244">
        <v>4484.7969999999996</v>
      </c>
      <c r="T70" s="245">
        <v>0.96599999999999997</v>
      </c>
      <c r="U70" s="244">
        <v>4930.5969999999998</v>
      </c>
      <c r="V70" s="244">
        <v>4765.9790000000003</v>
      </c>
      <c r="W70" s="245">
        <v>0.96699999999999997</v>
      </c>
      <c r="X70" s="244">
        <v>8569.73</v>
      </c>
      <c r="Y70" s="244">
        <v>8257.94</v>
      </c>
      <c r="Z70" s="246">
        <v>0.96399999999999997</v>
      </c>
    </row>
    <row r="71" spans="1:26" ht="13.5" customHeight="1">
      <c r="A71" s="792" t="s">
        <v>631</v>
      </c>
      <c r="B71" s="792"/>
      <c r="C71" s="244">
        <v>152169622.56400001</v>
      </c>
      <c r="D71" s="244">
        <v>150496182.77700001</v>
      </c>
      <c r="E71" s="245">
        <v>0.98899999999999999</v>
      </c>
      <c r="F71" s="244">
        <v>133286874.939</v>
      </c>
      <c r="G71" s="244">
        <v>131697147.177</v>
      </c>
      <c r="H71" s="245">
        <v>0.98799999999999999</v>
      </c>
      <c r="I71" s="244">
        <v>36140355.925999999</v>
      </c>
      <c r="J71" s="244">
        <v>35303680.663999997</v>
      </c>
      <c r="K71" s="245">
        <v>0.97699999999999998</v>
      </c>
      <c r="L71" s="244">
        <v>97146519.012999997</v>
      </c>
      <c r="M71" s="244">
        <v>96393466.512999997</v>
      </c>
      <c r="N71" s="245">
        <v>0.99199999999999999</v>
      </c>
      <c r="O71" s="244">
        <v>18882747.625</v>
      </c>
      <c r="P71" s="244">
        <v>18799035.600000001</v>
      </c>
      <c r="Q71" s="246">
        <v>0.996</v>
      </c>
      <c r="R71" s="244">
        <v>37776379.773000002</v>
      </c>
      <c r="S71" s="244">
        <v>37572228.348999999</v>
      </c>
      <c r="T71" s="245">
        <v>0.995</v>
      </c>
      <c r="U71" s="244">
        <v>740954.48</v>
      </c>
      <c r="V71" s="244">
        <v>721502.53500000003</v>
      </c>
      <c r="W71" s="245">
        <v>0.97399999999999998</v>
      </c>
      <c r="X71" s="244">
        <v>19590654.170000002</v>
      </c>
      <c r="Y71" s="244">
        <v>18937048.539999999</v>
      </c>
      <c r="Z71" s="246">
        <v>0.96699999999999997</v>
      </c>
    </row>
    <row r="72" spans="1:26">
      <c r="C72" s="80" t="s">
        <v>384</v>
      </c>
      <c r="F72" s="80"/>
      <c r="P72" s="5"/>
      <c r="Q72" s="5"/>
    </row>
    <row r="73" spans="1:26">
      <c r="C73" s="80" t="s">
        <v>425</v>
      </c>
    </row>
    <row r="75" spans="1:26">
      <c r="C75" s="157"/>
      <c r="D75" s="157"/>
    </row>
  </sheetData>
  <customSheetViews>
    <customSheetView guid="{6F28069D-A7F4-41D2-AA1B-4487F97E36F1}" showPageBreaks="1" fitToPage="1" printArea="1" showRuler="0" topLeftCell="Q1">
      <selection activeCell="G74" sqref="G74"/>
      <pageMargins left="0.78740157480314965" right="0.39370078740157483" top="0" bottom="0" header="0.31496062992125984" footer="0.51181102362204722"/>
      <pageSetup paperSize="8" scale="88" fitToWidth="2" orientation="landscape" horizontalDpi="4294967292" r:id="rId1"/>
      <headerFooter alignWithMargins="0"/>
    </customSheetView>
  </customSheetViews>
  <mergeCells count="37">
    <mergeCell ref="A56:B56"/>
    <mergeCell ref="C3:E4"/>
    <mergeCell ref="A22:A27"/>
    <mergeCell ref="A28:A33"/>
    <mergeCell ref="A34:A39"/>
    <mergeCell ref="U3:W4"/>
    <mergeCell ref="F3:N3"/>
    <mergeCell ref="I4:K4"/>
    <mergeCell ref="A71:B71"/>
    <mergeCell ref="A65:B65"/>
    <mergeCell ref="A66:B66"/>
    <mergeCell ref="A64:B64"/>
    <mergeCell ref="A67:B67"/>
    <mergeCell ref="A70:B70"/>
    <mergeCell ref="A69:B69"/>
    <mergeCell ref="A68:B68"/>
    <mergeCell ref="L4:N4"/>
    <mergeCell ref="A45:B45"/>
    <mergeCell ref="A3:B5"/>
    <mergeCell ref="O3:Q4"/>
    <mergeCell ref="R3:T4"/>
    <mergeCell ref="P1:Y1"/>
    <mergeCell ref="C1:M1"/>
    <mergeCell ref="A52:A53"/>
    <mergeCell ref="A63:B63"/>
    <mergeCell ref="A62:B62"/>
    <mergeCell ref="A46:A49"/>
    <mergeCell ref="A55:B55"/>
    <mergeCell ref="A57:B57"/>
    <mergeCell ref="A43:B43"/>
    <mergeCell ref="A44:B44"/>
    <mergeCell ref="A10:A15"/>
    <mergeCell ref="A16:A21"/>
    <mergeCell ref="A50:A51"/>
    <mergeCell ref="X3:Z4"/>
    <mergeCell ref="A58:A61"/>
    <mergeCell ref="F4:H4"/>
  </mergeCells>
  <phoneticPr fontId="2"/>
  <pageMargins left="0.78740157480314965" right="0.39370078740157483" top="0.59055118110236227" bottom="0" header="0.31496062992125984" footer="0.51181102362204722"/>
  <pageSetup paperSize="9" scale="64" fitToWidth="2" orientation="landscape" r:id="rId2"/>
  <headerFooter alignWithMargins="0"/>
  <colBreaks count="1" manualBreakCount="1">
    <brk id="14" max="72"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1"/>
  <dimension ref="A1:AE57"/>
  <sheetViews>
    <sheetView zoomScaleNormal="100" workbookViewId="0">
      <pane xSplit="1" ySplit="9" topLeftCell="B10" activePane="bottomRight" state="frozen"/>
      <selection sqref="A1:R1"/>
      <selection pane="topRight" sqref="A1:R1"/>
      <selection pane="bottomLeft" sqref="A1:R1"/>
      <selection pane="bottomRight"/>
    </sheetView>
  </sheetViews>
  <sheetFormatPr defaultColWidth="9" defaultRowHeight="13"/>
  <cols>
    <col min="1" max="1" width="14.90625" style="6" customWidth="1"/>
    <col min="2" max="3" width="15.6328125" style="130" customWidth="1"/>
    <col min="4" max="4" width="7.453125" style="130" bestFit="1" customWidth="1"/>
    <col min="5" max="6" width="16.08984375" style="130" bestFit="1" customWidth="1"/>
    <col min="7" max="7" width="7.453125" style="130" bestFit="1" customWidth="1"/>
    <col min="8" max="9" width="13.90625" style="130" bestFit="1" customWidth="1"/>
    <col min="10" max="10" width="7.453125" style="130" bestFit="1" customWidth="1"/>
    <col min="11" max="12" width="13.90625" style="130" bestFit="1" customWidth="1"/>
    <col min="13" max="13" width="7.453125" style="130" customWidth="1"/>
    <col min="14" max="15" width="13.90625" style="130" bestFit="1" customWidth="1"/>
    <col min="16" max="16" width="7.453125" style="130" customWidth="1"/>
    <col min="17" max="18" width="13.90625" style="130" bestFit="1" customWidth="1"/>
    <col min="19" max="19" width="7.453125" style="130" bestFit="1" customWidth="1"/>
    <col min="20" max="21" width="13.90625" style="130" bestFit="1" customWidth="1"/>
    <col min="22" max="22" width="7.453125" style="130" bestFit="1" customWidth="1"/>
    <col min="23" max="24" width="13.90625" style="130" bestFit="1" customWidth="1"/>
    <col min="25" max="25" width="7.453125" style="130" bestFit="1" customWidth="1"/>
    <col min="26" max="27" width="11.6328125" style="130" bestFit="1" customWidth="1"/>
    <col min="28" max="28" width="7.453125" style="130" customWidth="1"/>
    <col min="29" max="30" width="13.90625" style="130" bestFit="1" customWidth="1"/>
    <col min="31" max="31" width="7.453125" style="130" customWidth="1"/>
    <col min="32" max="16384" width="9" style="130"/>
  </cols>
  <sheetData>
    <row r="1" spans="1:31" ht="19">
      <c r="B1" s="222" t="s">
        <v>701</v>
      </c>
      <c r="C1" s="223"/>
      <c r="D1" s="223"/>
      <c r="E1" s="223"/>
      <c r="F1" s="223"/>
      <c r="G1" s="223"/>
      <c r="H1" s="223"/>
      <c r="I1" s="223"/>
      <c r="J1" s="223"/>
      <c r="K1" s="223"/>
      <c r="L1" s="223"/>
      <c r="M1" s="223"/>
      <c r="N1" s="223"/>
      <c r="O1" s="223"/>
      <c r="Q1" s="222" t="s">
        <v>702</v>
      </c>
      <c r="R1" s="223"/>
      <c r="S1" s="223"/>
      <c r="T1" s="223"/>
      <c r="U1" s="223"/>
      <c r="V1" s="223"/>
      <c r="W1" s="223"/>
      <c r="X1" s="223"/>
      <c r="Y1" s="223"/>
      <c r="Z1" s="223"/>
      <c r="AA1" s="223"/>
      <c r="AB1" s="223"/>
      <c r="AC1" s="223"/>
      <c r="AD1" s="223"/>
    </row>
    <row r="2" spans="1:31">
      <c r="A2" s="212"/>
      <c r="P2" s="8" t="s">
        <v>715</v>
      </c>
      <c r="AE2" s="8" t="s">
        <v>715</v>
      </c>
    </row>
    <row r="3" spans="1:31" s="5" customFormat="1">
      <c r="A3" s="851" t="s">
        <v>688</v>
      </c>
      <c r="B3" s="822" t="s">
        <v>592</v>
      </c>
      <c r="C3" s="900"/>
      <c r="D3" s="823"/>
      <c r="E3" s="793" t="s">
        <v>515</v>
      </c>
      <c r="F3" s="826"/>
      <c r="G3" s="826"/>
      <c r="H3" s="826"/>
      <c r="I3" s="826"/>
      <c r="J3" s="826"/>
      <c r="K3" s="826"/>
      <c r="L3" s="826"/>
      <c r="M3" s="794"/>
      <c r="N3" s="822" t="s">
        <v>528</v>
      </c>
      <c r="O3" s="900"/>
      <c r="P3" s="823"/>
      <c r="Q3" s="822" t="s">
        <v>435</v>
      </c>
      <c r="R3" s="900"/>
      <c r="S3" s="823"/>
      <c r="T3" s="792" t="s">
        <v>225</v>
      </c>
      <c r="U3" s="912"/>
      <c r="V3" s="912"/>
      <c r="W3" s="912"/>
      <c r="X3" s="912"/>
      <c r="Y3" s="912"/>
      <c r="Z3" s="912"/>
      <c r="AA3" s="912"/>
      <c r="AB3" s="912"/>
      <c r="AC3" s="822" t="s">
        <v>524</v>
      </c>
      <c r="AD3" s="900"/>
      <c r="AE3" s="823"/>
    </row>
    <row r="4" spans="1:31" s="5" customFormat="1">
      <c r="A4" s="852"/>
      <c r="B4" s="824"/>
      <c r="C4" s="901"/>
      <c r="D4" s="825"/>
      <c r="E4" s="793" t="s">
        <v>499</v>
      </c>
      <c r="F4" s="826"/>
      <c r="G4" s="794"/>
      <c r="H4" s="793" t="s">
        <v>520</v>
      </c>
      <c r="I4" s="826"/>
      <c r="J4" s="794"/>
      <c r="K4" s="793" t="s">
        <v>521</v>
      </c>
      <c r="L4" s="826"/>
      <c r="M4" s="794"/>
      <c r="N4" s="824"/>
      <c r="O4" s="901"/>
      <c r="P4" s="825"/>
      <c r="Q4" s="824"/>
      <c r="R4" s="901"/>
      <c r="S4" s="825"/>
      <c r="T4" s="792" t="s">
        <v>499</v>
      </c>
      <c r="U4" s="912"/>
      <c r="V4" s="912"/>
      <c r="W4" s="792" t="s">
        <v>589</v>
      </c>
      <c r="X4" s="912"/>
      <c r="Y4" s="912"/>
      <c r="Z4" s="792" t="s">
        <v>590</v>
      </c>
      <c r="AA4" s="912"/>
      <c r="AB4" s="912"/>
      <c r="AC4" s="824"/>
      <c r="AD4" s="901"/>
      <c r="AE4" s="825"/>
    </row>
    <row r="5" spans="1:31" s="5" customFormat="1">
      <c r="A5" s="796"/>
      <c r="B5" s="12" t="s">
        <v>593</v>
      </c>
      <c r="C5" s="11" t="s">
        <v>594</v>
      </c>
      <c r="D5" s="11" t="s">
        <v>620</v>
      </c>
      <c r="E5" s="99" t="s">
        <v>593</v>
      </c>
      <c r="F5" s="99" t="s">
        <v>594</v>
      </c>
      <c r="G5" s="11" t="s">
        <v>620</v>
      </c>
      <c r="H5" s="12" t="s">
        <v>593</v>
      </c>
      <c r="I5" s="11" t="s">
        <v>594</v>
      </c>
      <c r="J5" s="11" t="s">
        <v>620</v>
      </c>
      <c r="K5" s="99" t="s">
        <v>593</v>
      </c>
      <c r="L5" s="99" t="s">
        <v>594</v>
      </c>
      <c r="M5" s="11" t="s">
        <v>620</v>
      </c>
      <c r="N5" s="12" t="s">
        <v>593</v>
      </c>
      <c r="O5" s="11" t="s">
        <v>594</v>
      </c>
      <c r="P5" s="11" t="s">
        <v>620</v>
      </c>
      <c r="Q5" s="99" t="s">
        <v>593</v>
      </c>
      <c r="R5" s="99" t="s">
        <v>594</v>
      </c>
      <c r="S5" s="11" t="s">
        <v>620</v>
      </c>
      <c r="T5" s="12" t="s">
        <v>596</v>
      </c>
      <c r="U5" s="11" t="s">
        <v>597</v>
      </c>
      <c r="V5" s="11" t="s">
        <v>620</v>
      </c>
      <c r="W5" s="99" t="s">
        <v>596</v>
      </c>
      <c r="X5" s="99" t="s">
        <v>597</v>
      </c>
      <c r="Y5" s="11" t="s">
        <v>620</v>
      </c>
      <c r="Z5" s="12" t="s">
        <v>596</v>
      </c>
      <c r="AA5" s="11" t="s">
        <v>597</v>
      </c>
      <c r="AB5" s="11" t="s">
        <v>620</v>
      </c>
      <c r="AC5" s="99" t="s">
        <v>598</v>
      </c>
      <c r="AD5" s="99" t="s">
        <v>599</v>
      </c>
      <c r="AE5" s="11" t="s">
        <v>620</v>
      </c>
    </row>
    <row r="6" spans="1:31" s="5" customFormat="1">
      <c r="A6" s="23"/>
      <c r="B6" s="151" t="s">
        <v>595</v>
      </c>
      <c r="C6" s="16" t="s">
        <v>595</v>
      </c>
      <c r="D6" s="16"/>
      <c r="E6" s="178" t="s">
        <v>595</v>
      </c>
      <c r="F6" s="152" t="s">
        <v>595</v>
      </c>
      <c r="G6" s="16"/>
      <c r="H6" s="151" t="s">
        <v>595</v>
      </c>
      <c r="I6" s="16" t="s">
        <v>595</v>
      </c>
      <c r="J6" s="16"/>
      <c r="K6" s="178" t="s">
        <v>595</v>
      </c>
      <c r="L6" s="152" t="s">
        <v>595</v>
      </c>
      <c r="M6" s="16"/>
      <c r="N6" s="151" t="s">
        <v>595</v>
      </c>
      <c r="O6" s="16" t="s">
        <v>595</v>
      </c>
      <c r="P6" s="16"/>
      <c r="Q6" s="178" t="s">
        <v>595</v>
      </c>
      <c r="R6" s="152" t="s">
        <v>595</v>
      </c>
      <c r="S6" s="16"/>
      <c r="T6" s="151" t="s">
        <v>497</v>
      </c>
      <c r="U6" s="16" t="s">
        <v>497</v>
      </c>
      <c r="V6" s="16"/>
      <c r="W6" s="178" t="s">
        <v>497</v>
      </c>
      <c r="X6" s="152" t="s">
        <v>497</v>
      </c>
      <c r="Y6" s="16"/>
      <c r="Z6" s="151" t="s">
        <v>497</v>
      </c>
      <c r="AA6" s="16" t="s">
        <v>497</v>
      </c>
      <c r="AB6" s="16"/>
      <c r="AC6" s="178" t="s">
        <v>497</v>
      </c>
      <c r="AD6" s="152" t="s">
        <v>497</v>
      </c>
      <c r="AE6" s="16"/>
    </row>
    <row r="7" spans="1:31">
      <c r="A7" s="153" t="s">
        <v>716</v>
      </c>
      <c r="B7" s="154">
        <v>1025300775.5480001</v>
      </c>
      <c r="C7" s="155">
        <v>1013550604.7350003</v>
      </c>
      <c r="D7" s="216">
        <v>0.98899999999999999</v>
      </c>
      <c r="E7" s="157">
        <v>868050082.6589998</v>
      </c>
      <c r="F7" s="155">
        <v>856991476.38100004</v>
      </c>
      <c r="G7" s="216">
        <v>0.98699999999999999</v>
      </c>
      <c r="H7" s="154">
        <v>348603053.47399992</v>
      </c>
      <c r="I7" s="155">
        <v>340971360.17199987</v>
      </c>
      <c r="J7" s="216">
        <v>0.97799999999999998</v>
      </c>
      <c r="K7" s="157">
        <v>519447029.18499994</v>
      </c>
      <c r="L7" s="155">
        <v>516020116.20899999</v>
      </c>
      <c r="M7" s="216">
        <v>0.99299999999999999</v>
      </c>
      <c r="N7" s="154">
        <v>157250692.88899997</v>
      </c>
      <c r="O7" s="155">
        <v>156559128.35399997</v>
      </c>
      <c r="P7" s="216">
        <v>0.996</v>
      </c>
      <c r="Q7" s="157">
        <v>262852544.80299994</v>
      </c>
      <c r="R7" s="155">
        <v>261209420.37600008</v>
      </c>
      <c r="S7" s="216">
        <v>0.99399999999999999</v>
      </c>
      <c r="T7" s="154">
        <v>90008778.957999989</v>
      </c>
      <c r="U7" s="155">
        <v>88367910.100000009</v>
      </c>
      <c r="V7" s="216">
        <v>0.98199999999999998</v>
      </c>
      <c r="W7" s="157">
        <v>89415286.968999997</v>
      </c>
      <c r="X7" s="155">
        <v>87781751.917999998</v>
      </c>
      <c r="Y7" s="216">
        <v>0.98199999999999998</v>
      </c>
      <c r="Z7" s="154">
        <v>593491.98899999983</v>
      </c>
      <c r="AA7" s="155">
        <v>586158.18200000003</v>
      </c>
      <c r="AB7" s="216">
        <v>0.98799999999999999</v>
      </c>
      <c r="AC7" s="157">
        <v>53859425.189999998</v>
      </c>
      <c r="AD7" s="155">
        <v>52199041.975000001</v>
      </c>
      <c r="AE7" s="216">
        <v>0.96899999999999997</v>
      </c>
    </row>
    <row r="8" spans="1:31">
      <c r="A8" s="153" t="s">
        <v>717</v>
      </c>
      <c r="B8" s="154">
        <v>1119973361.0419998</v>
      </c>
      <c r="C8" s="155">
        <v>1107120380.947</v>
      </c>
      <c r="D8" s="216">
        <v>0.98899999999999999</v>
      </c>
      <c r="E8" s="157">
        <v>954833603.22100019</v>
      </c>
      <c r="F8" s="155">
        <v>942667944.78300035</v>
      </c>
      <c r="G8" s="216">
        <v>0.98699999999999999</v>
      </c>
      <c r="H8" s="154">
        <v>370714656.94400012</v>
      </c>
      <c r="I8" s="155">
        <v>362471140.88399988</v>
      </c>
      <c r="J8" s="216">
        <v>0.97799999999999998</v>
      </c>
      <c r="K8" s="157">
        <v>584118946.27699995</v>
      </c>
      <c r="L8" s="155">
        <v>580196803.89899993</v>
      </c>
      <c r="M8" s="216">
        <v>0.99299999999999999</v>
      </c>
      <c r="N8" s="154">
        <v>165139757.82100001</v>
      </c>
      <c r="O8" s="155">
        <v>164452436.16400003</v>
      </c>
      <c r="P8" s="216">
        <v>0.996</v>
      </c>
      <c r="Q8" s="157">
        <v>278235462.514</v>
      </c>
      <c r="R8" s="155">
        <v>276583048.04300004</v>
      </c>
      <c r="S8" s="216">
        <v>0.99399999999999999</v>
      </c>
      <c r="T8" s="154">
        <v>90968770.395999983</v>
      </c>
      <c r="U8" s="155">
        <v>89222434.532000035</v>
      </c>
      <c r="V8" s="216">
        <v>0.98099999999999998</v>
      </c>
      <c r="W8" s="157">
        <v>90365152.126000032</v>
      </c>
      <c r="X8" s="155">
        <v>88625312.387000009</v>
      </c>
      <c r="Y8" s="216">
        <v>0.98099999999999998</v>
      </c>
      <c r="Z8" s="154">
        <v>603618.27000000014</v>
      </c>
      <c r="AA8" s="155">
        <v>597122.14500000014</v>
      </c>
      <c r="AB8" s="216">
        <v>0.98899999999999999</v>
      </c>
      <c r="AC8" s="157">
        <v>62201329.655000001</v>
      </c>
      <c r="AD8" s="155">
        <v>60188861.455000013</v>
      </c>
      <c r="AE8" s="216">
        <v>0.96799999999999997</v>
      </c>
    </row>
    <row r="9" spans="1:31">
      <c r="A9" s="158" t="s">
        <v>718</v>
      </c>
      <c r="B9" s="159">
        <v>1193810934.6629999</v>
      </c>
      <c r="C9" s="160">
        <v>1178780678.7829995</v>
      </c>
      <c r="D9" s="217">
        <v>0.98699999999999999</v>
      </c>
      <c r="E9" s="162">
        <v>1025244863.437</v>
      </c>
      <c r="F9" s="160">
        <v>1011038835.4389999</v>
      </c>
      <c r="G9" s="217">
        <v>0.98599999999999999</v>
      </c>
      <c r="H9" s="159">
        <v>371137264.22899991</v>
      </c>
      <c r="I9" s="160">
        <v>362257979.05799979</v>
      </c>
      <c r="J9" s="217">
        <v>0.97599999999999998</v>
      </c>
      <c r="K9" s="162">
        <v>654107599.20800018</v>
      </c>
      <c r="L9" s="160">
        <v>648780856.38100028</v>
      </c>
      <c r="M9" s="217">
        <v>0.99199999999999999</v>
      </c>
      <c r="N9" s="159">
        <v>168566071.22600007</v>
      </c>
      <c r="O9" s="160">
        <v>167741843.34399992</v>
      </c>
      <c r="P9" s="217">
        <v>0.995</v>
      </c>
      <c r="Q9" s="162">
        <v>294218901.04899991</v>
      </c>
      <c r="R9" s="160">
        <v>292641557.42200005</v>
      </c>
      <c r="S9" s="217">
        <v>0.995</v>
      </c>
      <c r="T9" s="159">
        <v>87595587.697999984</v>
      </c>
      <c r="U9" s="160">
        <v>85631696.039999992</v>
      </c>
      <c r="V9" s="217">
        <v>0.97799999999999998</v>
      </c>
      <c r="W9" s="162">
        <v>86981607.841000021</v>
      </c>
      <c r="X9" s="160">
        <v>85027460.292000011</v>
      </c>
      <c r="Y9" s="217">
        <v>0.97799999999999998</v>
      </c>
      <c r="Z9" s="159">
        <v>613979.85700000008</v>
      </c>
      <c r="AA9" s="160">
        <v>604235.74799999991</v>
      </c>
      <c r="AB9" s="217">
        <v>0.98399999999999999</v>
      </c>
      <c r="AC9" s="162">
        <v>70470290.55399999</v>
      </c>
      <c r="AD9" s="160">
        <v>67723710.069000006</v>
      </c>
      <c r="AE9" s="217">
        <v>0.96099999999999997</v>
      </c>
    </row>
    <row r="10" spans="1:31">
      <c r="A10" s="111" t="s">
        <v>533</v>
      </c>
      <c r="B10" s="163">
        <v>49586310.840999998</v>
      </c>
      <c r="C10" s="164">
        <v>48799296.239</v>
      </c>
      <c r="D10" s="218">
        <v>0.98399999999999999</v>
      </c>
      <c r="E10" s="166">
        <v>43017601.325999998</v>
      </c>
      <c r="F10" s="164">
        <v>42273048.778999999</v>
      </c>
      <c r="G10" s="218">
        <v>0.98299999999999998</v>
      </c>
      <c r="H10" s="163">
        <v>17898012.872000001</v>
      </c>
      <c r="I10" s="164">
        <v>17408174.111000001</v>
      </c>
      <c r="J10" s="218">
        <v>0.97299999999999998</v>
      </c>
      <c r="K10" s="166">
        <v>25119588.454</v>
      </c>
      <c r="L10" s="164">
        <v>24864874.668000001</v>
      </c>
      <c r="M10" s="218">
        <v>0.99</v>
      </c>
      <c r="N10" s="163">
        <v>6568709.5149999997</v>
      </c>
      <c r="O10" s="164">
        <v>6526247.46</v>
      </c>
      <c r="P10" s="218">
        <v>0.99399999999999999</v>
      </c>
      <c r="Q10" s="166">
        <v>12669274.780999999</v>
      </c>
      <c r="R10" s="164">
        <v>12565106.363</v>
      </c>
      <c r="S10" s="218">
        <v>0.99199999999999999</v>
      </c>
      <c r="T10" s="163">
        <v>4327687.0070000002</v>
      </c>
      <c r="U10" s="164">
        <v>4217653.2759999996</v>
      </c>
      <c r="V10" s="218">
        <v>0.97499999999999998</v>
      </c>
      <c r="W10" s="166">
        <v>4283640.199</v>
      </c>
      <c r="X10" s="164">
        <v>4174110.0839999998</v>
      </c>
      <c r="Y10" s="218">
        <v>0.97399999999999998</v>
      </c>
      <c r="Z10" s="163">
        <v>44046.807999999997</v>
      </c>
      <c r="AA10" s="164">
        <v>43543.192000000003</v>
      </c>
      <c r="AB10" s="218">
        <v>0.98899999999999999</v>
      </c>
      <c r="AC10" s="166">
        <v>1540196.86</v>
      </c>
      <c r="AD10" s="164">
        <v>1456063.56</v>
      </c>
      <c r="AE10" s="218">
        <v>0.94499999999999995</v>
      </c>
    </row>
    <row r="11" spans="1:31">
      <c r="A11" s="111" t="s">
        <v>534</v>
      </c>
      <c r="B11" s="167">
        <v>10178278.666999999</v>
      </c>
      <c r="C11" s="168">
        <v>10030587.183</v>
      </c>
      <c r="D11" s="220">
        <v>0.98499999999999999</v>
      </c>
      <c r="E11" s="170">
        <v>8880867.1260000002</v>
      </c>
      <c r="F11" s="168">
        <v>8738551.5730000008</v>
      </c>
      <c r="G11" s="220">
        <v>0.98399999999999999</v>
      </c>
      <c r="H11" s="167">
        <v>3379278.2579999999</v>
      </c>
      <c r="I11" s="168">
        <v>3288980.1949999998</v>
      </c>
      <c r="J11" s="220">
        <v>0.97299999999999998</v>
      </c>
      <c r="K11" s="170">
        <v>5501588.8679999998</v>
      </c>
      <c r="L11" s="168">
        <v>5449571.3779999996</v>
      </c>
      <c r="M11" s="220">
        <v>0.99099999999999999</v>
      </c>
      <c r="N11" s="167">
        <v>1297411.541</v>
      </c>
      <c r="O11" s="168">
        <v>1292035.6100000001</v>
      </c>
      <c r="P11" s="220">
        <v>0.996</v>
      </c>
      <c r="Q11" s="170">
        <v>3033864.9509999999</v>
      </c>
      <c r="R11" s="168">
        <v>3012703.1740000001</v>
      </c>
      <c r="S11" s="220">
        <v>0.99299999999999999</v>
      </c>
      <c r="T11" s="167">
        <v>922676.96900000004</v>
      </c>
      <c r="U11" s="168">
        <v>895615.49800000002</v>
      </c>
      <c r="V11" s="220">
        <v>0.97099999999999997</v>
      </c>
      <c r="W11" s="170">
        <v>917629.51300000004</v>
      </c>
      <c r="X11" s="168">
        <v>890639.35600000003</v>
      </c>
      <c r="Y11" s="220">
        <v>0.97099999999999997</v>
      </c>
      <c r="Z11" s="167">
        <v>5047.4560000000001</v>
      </c>
      <c r="AA11" s="168">
        <v>4976.1419999999998</v>
      </c>
      <c r="AB11" s="220">
        <v>0.98599999999999999</v>
      </c>
      <c r="AC11" s="170">
        <v>279756.38</v>
      </c>
      <c r="AD11" s="168">
        <v>266529.40999999997</v>
      </c>
      <c r="AE11" s="220">
        <v>0.95299999999999996</v>
      </c>
    </row>
    <row r="12" spans="1:31">
      <c r="A12" s="111" t="s">
        <v>535</v>
      </c>
      <c r="B12" s="167">
        <v>10256525.447000001</v>
      </c>
      <c r="C12" s="168">
        <v>10099039.459000001</v>
      </c>
      <c r="D12" s="220">
        <v>0.98499999999999999</v>
      </c>
      <c r="E12" s="170">
        <v>8868415.8680000007</v>
      </c>
      <c r="F12" s="168">
        <v>8717374.5240000002</v>
      </c>
      <c r="G12" s="220">
        <v>0.98299999999999998</v>
      </c>
      <c r="H12" s="167">
        <v>3354821.977</v>
      </c>
      <c r="I12" s="168">
        <v>3257832.844</v>
      </c>
      <c r="J12" s="220">
        <v>0.97099999999999997</v>
      </c>
      <c r="K12" s="170">
        <v>5513593.8909999998</v>
      </c>
      <c r="L12" s="168">
        <v>5459541.6799999997</v>
      </c>
      <c r="M12" s="220">
        <v>0.99</v>
      </c>
      <c r="N12" s="167">
        <v>1388109.5789999999</v>
      </c>
      <c r="O12" s="168">
        <v>1381664.9350000001</v>
      </c>
      <c r="P12" s="220">
        <v>0.995</v>
      </c>
      <c r="Q12" s="170">
        <v>2927298.1370000001</v>
      </c>
      <c r="R12" s="168">
        <v>2906204.753</v>
      </c>
      <c r="S12" s="220">
        <v>0.99299999999999999</v>
      </c>
      <c r="T12" s="167">
        <v>994690.81700000004</v>
      </c>
      <c r="U12" s="168">
        <v>965469.24399999995</v>
      </c>
      <c r="V12" s="220">
        <v>0.97099999999999997</v>
      </c>
      <c r="W12" s="170">
        <v>990211.071</v>
      </c>
      <c r="X12" s="168">
        <v>961250.88800000004</v>
      </c>
      <c r="Y12" s="220">
        <v>0.97099999999999997</v>
      </c>
      <c r="Z12" s="167">
        <v>4479.7460000000001</v>
      </c>
      <c r="AA12" s="168">
        <v>4218.3559999999998</v>
      </c>
      <c r="AB12" s="220">
        <v>0.94199999999999995</v>
      </c>
      <c r="AC12" s="170">
        <v>369511.96500000003</v>
      </c>
      <c r="AD12" s="168">
        <v>352485.495</v>
      </c>
      <c r="AE12" s="220">
        <v>0.95399999999999996</v>
      </c>
    </row>
    <row r="13" spans="1:31">
      <c r="A13" s="111" t="s">
        <v>536</v>
      </c>
      <c r="B13" s="167">
        <v>22328893.493000001</v>
      </c>
      <c r="C13" s="168">
        <v>22072485.869999997</v>
      </c>
      <c r="D13" s="220">
        <v>0.98899999999999999</v>
      </c>
      <c r="E13" s="170">
        <v>19431994.186000001</v>
      </c>
      <c r="F13" s="168">
        <v>19190285.984999999</v>
      </c>
      <c r="G13" s="220">
        <v>0.98799999999999999</v>
      </c>
      <c r="H13" s="167">
        <v>7465301.3490000004</v>
      </c>
      <c r="I13" s="168">
        <v>7307004.4289999995</v>
      </c>
      <c r="J13" s="220">
        <v>0.97899999999999998</v>
      </c>
      <c r="K13" s="170">
        <v>11966692.836999999</v>
      </c>
      <c r="L13" s="168">
        <v>11883281.556</v>
      </c>
      <c r="M13" s="220">
        <v>0.99299999999999999</v>
      </c>
      <c r="N13" s="167">
        <v>2896899.307</v>
      </c>
      <c r="O13" s="168">
        <v>2882199.8849999998</v>
      </c>
      <c r="P13" s="220">
        <v>0.995</v>
      </c>
      <c r="Q13" s="170">
        <v>6091799.8930000002</v>
      </c>
      <c r="R13" s="168">
        <v>6053978.3550000004</v>
      </c>
      <c r="S13" s="220">
        <v>0.99399999999999999</v>
      </c>
      <c r="T13" s="167">
        <v>1746018.2749999999</v>
      </c>
      <c r="U13" s="168">
        <v>1709016.8119999999</v>
      </c>
      <c r="V13" s="220">
        <v>0.97899999999999998</v>
      </c>
      <c r="W13" s="170">
        <v>1729843.1939999999</v>
      </c>
      <c r="X13" s="168">
        <v>1693054.8060000001</v>
      </c>
      <c r="Y13" s="220">
        <v>0.97899999999999998</v>
      </c>
      <c r="Z13" s="167">
        <v>16175.081</v>
      </c>
      <c r="AA13" s="168">
        <v>15962.005999999999</v>
      </c>
      <c r="AB13" s="220">
        <v>0.98699999999999999</v>
      </c>
      <c r="AC13" s="170">
        <v>1028908.87</v>
      </c>
      <c r="AD13" s="168">
        <v>990865.27</v>
      </c>
      <c r="AE13" s="220">
        <v>0.96299999999999997</v>
      </c>
    </row>
    <row r="14" spans="1:31">
      <c r="A14" s="111" t="s">
        <v>537</v>
      </c>
      <c r="B14" s="167">
        <v>8323091.7529999996</v>
      </c>
      <c r="C14" s="168">
        <v>8238541.142</v>
      </c>
      <c r="D14" s="220">
        <v>0.99</v>
      </c>
      <c r="E14" s="170">
        <v>7183346.3969999999</v>
      </c>
      <c r="F14" s="168">
        <v>7104491.0609999998</v>
      </c>
      <c r="G14" s="220">
        <v>0.98899999999999999</v>
      </c>
      <c r="H14" s="167">
        <v>2843664.5129999998</v>
      </c>
      <c r="I14" s="168">
        <v>2795320.3089999999</v>
      </c>
      <c r="J14" s="220">
        <v>0.98299999999999998</v>
      </c>
      <c r="K14" s="170">
        <v>4339681.8839999996</v>
      </c>
      <c r="L14" s="168">
        <v>4309170.7520000003</v>
      </c>
      <c r="M14" s="220">
        <v>0.99299999999999999</v>
      </c>
      <c r="N14" s="167">
        <v>1139745.3559999999</v>
      </c>
      <c r="O14" s="168">
        <v>1134050.081</v>
      </c>
      <c r="P14" s="220">
        <v>0.995</v>
      </c>
      <c r="Q14" s="170">
        <v>2544157.7549999999</v>
      </c>
      <c r="R14" s="168">
        <v>2529494.1129999999</v>
      </c>
      <c r="S14" s="220">
        <v>0.99399999999999999</v>
      </c>
      <c r="T14" s="167">
        <v>796785.60800000001</v>
      </c>
      <c r="U14" s="168">
        <v>781126.84600000002</v>
      </c>
      <c r="V14" s="220">
        <v>0.98</v>
      </c>
      <c r="W14" s="170">
        <v>793509.08499999996</v>
      </c>
      <c r="X14" s="168">
        <v>777945.66299999994</v>
      </c>
      <c r="Y14" s="220">
        <v>0.98</v>
      </c>
      <c r="Z14" s="167">
        <v>3276.5230000000001</v>
      </c>
      <c r="AA14" s="168">
        <v>3181.183</v>
      </c>
      <c r="AB14" s="220">
        <v>0.97099999999999997</v>
      </c>
      <c r="AC14" s="170">
        <v>221319.48</v>
      </c>
      <c r="AD14" s="168">
        <v>215057.42</v>
      </c>
      <c r="AE14" s="220">
        <v>0.97199999999999998</v>
      </c>
    </row>
    <row r="15" spans="1:31">
      <c r="A15" s="111" t="s">
        <v>538</v>
      </c>
      <c r="B15" s="167">
        <v>9838252.2520000003</v>
      </c>
      <c r="C15" s="168">
        <v>9716037.8100000005</v>
      </c>
      <c r="D15" s="220">
        <v>0.98799999999999999</v>
      </c>
      <c r="E15" s="170">
        <v>8550548.5089999996</v>
      </c>
      <c r="F15" s="168">
        <v>8433938.2320000008</v>
      </c>
      <c r="G15" s="220">
        <v>0.98599999999999999</v>
      </c>
      <c r="H15" s="167">
        <v>3234085.773</v>
      </c>
      <c r="I15" s="168">
        <v>3154169.608</v>
      </c>
      <c r="J15" s="220">
        <v>0.97499999999999998</v>
      </c>
      <c r="K15" s="170">
        <v>5316462.7359999996</v>
      </c>
      <c r="L15" s="168">
        <v>5279768.6239999998</v>
      </c>
      <c r="M15" s="220">
        <v>0.99299999999999999</v>
      </c>
      <c r="N15" s="167">
        <v>1287703.743</v>
      </c>
      <c r="O15" s="168">
        <v>1282099.578</v>
      </c>
      <c r="P15" s="220">
        <v>0.996</v>
      </c>
      <c r="Q15" s="170">
        <v>2533793.5380000002</v>
      </c>
      <c r="R15" s="168">
        <v>2517583.2289999998</v>
      </c>
      <c r="S15" s="220">
        <v>0.99399999999999999</v>
      </c>
      <c r="T15" s="167">
        <v>892314.076</v>
      </c>
      <c r="U15" s="168">
        <v>872371.21400000004</v>
      </c>
      <c r="V15" s="220">
        <v>0.97799999999999998</v>
      </c>
      <c r="W15" s="170">
        <v>885924.78700000001</v>
      </c>
      <c r="X15" s="168">
        <v>866013.59499999997</v>
      </c>
      <c r="Y15" s="220">
        <v>0.97799999999999998</v>
      </c>
      <c r="Z15" s="167">
        <v>6389.2889999999998</v>
      </c>
      <c r="AA15" s="168">
        <v>6357.6189999999997</v>
      </c>
      <c r="AB15" s="220">
        <v>0.995</v>
      </c>
      <c r="AC15" s="170">
        <v>423066.21</v>
      </c>
      <c r="AD15" s="168">
        <v>406718.79</v>
      </c>
      <c r="AE15" s="220">
        <v>0.96099999999999997</v>
      </c>
    </row>
    <row r="16" spans="1:31">
      <c r="A16" s="171" t="s">
        <v>539</v>
      </c>
      <c r="B16" s="172">
        <v>16165582</v>
      </c>
      <c r="C16" s="173">
        <v>15959060.035999998</v>
      </c>
      <c r="D16" s="221">
        <v>0.98699999999999999</v>
      </c>
      <c r="E16" s="175">
        <v>14041649.447000001</v>
      </c>
      <c r="F16" s="173">
        <v>13845092.301999999</v>
      </c>
      <c r="G16" s="221">
        <v>0.98599999999999999</v>
      </c>
      <c r="H16" s="172">
        <v>5059405.273</v>
      </c>
      <c r="I16" s="173">
        <v>4939983.5310000004</v>
      </c>
      <c r="J16" s="221">
        <v>0.97599999999999998</v>
      </c>
      <c r="K16" s="175">
        <v>8982244.1740000006</v>
      </c>
      <c r="L16" s="173">
        <v>8905108.7709999997</v>
      </c>
      <c r="M16" s="221">
        <v>0.99099999999999999</v>
      </c>
      <c r="N16" s="172">
        <v>2123932.5529999998</v>
      </c>
      <c r="O16" s="173">
        <v>2113967.7340000002</v>
      </c>
      <c r="P16" s="221">
        <v>0.995</v>
      </c>
      <c r="Q16" s="175">
        <v>4162477.1949999998</v>
      </c>
      <c r="R16" s="173">
        <v>4131254.54</v>
      </c>
      <c r="S16" s="221">
        <v>0.99199999999999999</v>
      </c>
      <c r="T16" s="172">
        <v>1327902.7620000001</v>
      </c>
      <c r="U16" s="173">
        <v>1297977.946</v>
      </c>
      <c r="V16" s="221">
        <v>0.97699999999999998</v>
      </c>
      <c r="W16" s="175">
        <v>1316500.7890000001</v>
      </c>
      <c r="X16" s="173">
        <v>1286600.503</v>
      </c>
      <c r="Y16" s="221">
        <v>0.97699999999999998</v>
      </c>
      <c r="Z16" s="172">
        <v>11401.973</v>
      </c>
      <c r="AA16" s="173">
        <v>11377.442999999999</v>
      </c>
      <c r="AB16" s="221">
        <v>0.998</v>
      </c>
      <c r="AC16" s="175">
        <v>465688.84499999997</v>
      </c>
      <c r="AD16" s="173">
        <v>445686.14500000002</v>
      </c>
      <c r="AE16" s="221">
        <v>0.95699999999999996</v>
      </c>
    </row>
    <row r="17" spans="1:31">
      <c r="A17" s="111" t="s">
        <v>540</v>
      </c>
      <c r="B17" s="176">
        <v>22829181.467</v>
      </c>
      <c r="C17" s="168">
        <v>22559225.353999998</v>
      </c>
      <c r="D17" s="220">
        <v>0.98799999999999999</v>
      </c>
      <c r="E17" s="176">
        <v>19496016.600000001</v>
      </c>
      <c r="F17" s="168">
        <v>19239808.017999999</v>
      </c>
      <c r="G17" s="220">
        <v>0.98699999999999999</v>
      </c>
      <c r="H17" s="176">
        <v>6687840.8420000002</v>
      </c>
      <c r="I17" s="168">
        <v>6537497.6900000004</v>
      </c>
      <c r="J17" s="220">
        <v>0.97799999999999998</v>
      </c>
      <c r="K17" s="176">
        <v>12808175.757999999</v>
      </c>
      <c r="L17" s="168">
        <v>12702310.328</v>
      </c>
      <c r="M17" s="220">
        <v>0.99199999999999999</v>
      </c>
      <c r="N17" s="176">
        <v>3333164.8670000001</v>
      </c>
      <c r="O17" s="168">
        <v>3319417.3360000001</v>
      </c>
      <c r="P17" s="220">
        <v>0.996</v>
      </c>
      <c r="Q17" s="176">
        <v>6689241.3689999999</v>
      </c>
      <c r="R17" s="168">
        <v>6647506.5899999999</v>
      </c>
      <c r="S17" s="220">
        <v>0.99399999999999999</v>
      </c>
      <c r="T17" s="176">
        <v>1569107.507</v>
      </c>
      <c r="U17" s="168">
        <v>1529529.398</v>
      </c>
      <c r="V17" s="220">
        <v>0.97499999999999998</v>
      </c>
      <c r="W17" s="176">
        <v>1560339.1129999999</v>
      </c>
      <c r="X17" s="168">
        <v>1520825.0619999999</v>
      </c>
      <c r="Y17" s="220">
        <v>0.97499999999999998</v>
      </c>
      <c r="Z17" s="176">
        <v>8768.3940000000002</v>
      </c>
      <c r="AA17" s="168">
        <v>8704.3359999999993</v>
      </c>
      <c r="AB17" s="220">
        <v>0.99299999999999999</v>
      </c>
      <c r="AC17" s="176">
        <v>1018310.53</v>
      </c>
      <c r="AD17" s="168">
        <v>982327.19</v>
      </c>
      <c r="AE17" s="220">
        <v>0.96499999999999997</v>
      </c>
    </row>
    <row r="18" spans="1:31">
      <c r="A18" s="111" t="s">
        <v>541</v>
      </c>
      <c r="B18" s="176">
        <v>18870196.945999999</v>
      </c>
      <c r="C18" s="168">
        <v>18577157.75</v>
      </c>
      <c r="D18" s="220">
        <v>0.98399999999999999</v>
      </c>
      <c r="E18" s="176">
        <v>16555829.43</v>
      </c>
      <c r="F18" s="168">
        <v>16273234.075999999</v>
      </c>
      <c r="G18" s="220">
        <v>0.98299999999999998</v>
      </c>
      <c r="H18" s="176">
        <v>5929454.5669999998</v>
      </c>
      <c r="I18" s="168">
        <v>5732177.648</v>
      </c>
      <c r="J18" s="220">
        <v>0.96699999999999997</v>
      </c>
      <c r="K18" s="176">
        <v>10626374.863</v>
      </c>
      <c r="L18" s="168">
        <v>10541056.427999999</v>
      </c>
      <c r="M18" s="220">
        <v>0.99199999999999999</v>
      </c>
      <c r="N18" s="176">
        <v>2314367.5159999998</v>
      </c>
      <c r="O18" s="168">
        <v>2303923.6740000001</v>
      </c>
      <c r="P18" s="220">
        <v>0.995</v>
      </c>
      <c r="Q18" s="176">
        <v>4314547.8260000004</v>
      </c>
      <c r="R18" s="168">
        <v>4285033.75</v>
      </c>
      <c r="S18" s="220">
        <v>0.99299999999999999</v>
      </c>
      <c r="T18" s="176">
        <v>1415203.2720000001</v>
      </c>
      <c r="U18" s="168">
        <v>1374054.345</v>
      </c>
      <c r="V18" s="220">
        <v>0.97099999999999997</v>
      </c>
      <c r="W18" s="176">
        <v>1402415.487</v>
      </c>
      <c r="X18" s="168">
        <v>1361358.8049999999</v>
      </c>
      <c r="Y18" s="220">
        <v>0.97099999999999997</v>
      </c>
      <c r="Z18" s="176">
        <v>12787.785</v>
      </c>
      <c r="AA18" s="168">
        <v>12695.54</v>
      </c>
      <c r="AB18" s="220">
        <v>0.99299999999999999</v>
      </c>
      <c r="AC18" s="176">
        <v>854581.21</v>
      </c>
      <c r="AD18" s="168">
        <v>817843.41</v>
      </c>
      <c r="AE18" s="220">
        <v>0.95699999999999996</v>
      </c>
    </row>
    <row r="19" spans="1:31">
      <c r="A19" s="111" t="s">
        <v>542</v>
      </c>
      <c r="B19" s="176">
        <v>17877619.502999999</v>
      </c>
      <c r="C19" s="168">
        <v>17656293.237</v>
      </c>
      <c r="D19" s="220">
        <v>0.98799999999999999</v>
      </c>
      <c r="E19" s="176">
        <v>15609890.513</v>
      </c>
      <c r="F19" s="168">
        <v>15398944.221000001</v>
      </c>
      <c r="G19" s="220">
        <v>0.98599999999999999</v>
      </c>
      <c r="H19" s="176">
        <v>5600131.2580000004</v>
      </c>
      <c r="I19" s="168">
        <v>5471107.2070000004</v>
      </c>
      <c r="J19" s="220">
        <v>0.97699999999999998</v>
      </c>
      <c r="K19" s="176">
        <v>10009759.255000001</v>
      </c>
      <c r="L19" s="168">
        <v>9927837.0140000004</v>
      </c>
      <c r="M19" s="220">
        <v>0.99199999999999999</v>
      </c>
      <c r="N19" s="176">
        <v>2267728.9900000002</v>
      </c>
      <c r="O19" s="168">
        <v>2257349.0159999998</v>
      </c>
      <c r="P19" s="220">
        <v>0.995</v>
      </c>
      <c r="Q19" s="176">
        <v>3924747.3390000002</v>
      </c>
      <c r="R19" s="168">
        <v>3895158.7220000001</v>
      </c>
      <c r="S19" s="220">
        <v>0.99199999999999999</v>
      </c>
      <c r="T19" s="176">
        <v>1450631.2860000001</v>
      </c>
      <c r="U19" s="168">
        <v>1416631.1980000001</v>
      </c>
      <c r="V19" s="220">
        <v>0.97699999999999998</v>
      </c>
      <c r="W19" s="176">
        <v>1444297.2150000001</v>
      </c>
      <c r="X19" s="168">
        <v>1410347.7069999999</v>
      </c>
      <c r="Y19" s="220">
        <v>0.97599999999999998</v>
      </c>
      <c r="Z19" s="176">
        <v>6334.0709999999999</v>
      </c>
      <c r="AA19" s="168">
        <v>6283.491</v>
      </c>
      <c r="AB19" s="220">
        <v>0.99199999999999999</v>
      </c>
      <c r="AC19" s="176">
        <v>945373.65</v>
      </c>
      <c r="AD19" s="168">
        <v>893897.46</v>
      </c>
      <c r="AE19" s="220">
        <v>0.94599999999999995</v>
      </c>
    </row>
    <row r="20" spans="1:31">
      <c r="A20" s="111" t="s">
        <v>543</v>
      </c>
      <c r="B20" s="176">
        <v>57358740.318999998</v>
      </c>
      <c r="C20" s="168">
        <v>56686719.239000008</v>
      </c>
      <c r="D20" s="220">
        <v>0.98799999999999999</v>
      </c>
      <c r="E20" s="176">
        <v>48567268.43</v>
      </c>
      <c r="F20" s="168">
        <v>47940205.656000003</v>
      </c>
      <c r="G20" s="220">
        <v>0.98699999999999999</v>
      </c>
      <c r="H20" s="176">
        <v>16513094.682</v>
      </c>
      <c r="I20" s="168">
        <v>16131267.42</v>
      </c>
      <c r="J20" s="220">
        <v>0.97699999999999998</v>
      </c>
      <c r="K20" s="176">
        <v>32054173.748</v>
      </c>
      <c r="L20" s="168">
        <v>31808938.236000001</v>
      </c>
      <c r="M20" s="220">
        <v>0.99199999999999999</v>
      </c>
      <c r="N20" s="176">
        <v>8791471.8890000004</v>
      </c>
      <c r="O20" s="168">
        <v>8746513.5830000006</v>
      </c>
      <c r="P20" s="220">
        <v>0.995</v>
      </c>
      <c r="Q20" s="176">
        <v>15764302.804</v>
      </c>
      <c r="R20" s="168">
        <v>15671021.107000001</v>
      </c>
      <c r="S20" s="220">
        <v>0.99399999999999999</v>
      </c>
      <c r="T20" s="176">
        <v>3824806.1129999999</v>
      </c>
      <c r="U20" s="168">
        <v>3741688.3319999999</v>
      </c>
      <c r="V20" s="220">
        <v>0.97799999999999998</v>
      </c>
      <c r="W20" s="176">
        <v>3810221.8769999999</v>
      </c>
      <c r="X20" s="168">
        <v>3727290.2659999998</v>
      </c>
      <c r="Y20" s="220">
        <v>0.97799999999999998</v>
      </c>
      <c r="Z20" s="176">
        <v>14584.236000000001</v>
      </c>
      <c r="AA20" s="168">
        <v>14398.066000000001</v>
      </c>
      <c r="AB20" s="220">
        <v>0.98699999999999999</v>
      </c>
      <c r="AC20" s="176">
        <v>3754929.87</v>
      </c>
      <c r="AD20" s="168">
        <v>3619541</v>
      </c>
      <c r="AE20" s="220">
        <v>0.96399999999999997</v>
      </c>
    </row>
    <row r="21" spans="1:31">
      <c r="A21" s="171" t="s">
        <v>544</v>
      </c>
      <c r="B21" s="176">
        <v>53001781.364</v>
      </c>
      <c r="C21" s="168">
        <v>52447488.037</v>
      </c>
      <c r="D21" s="220">
        <v>0.99</v>
      </c>
      <c r="E21" s="176">
        <v>44791985.597000003</v>
      </c>
      <c r="F21" s="168">
        <v>44269242.028999999</v>
      </c>
      <c r="G21" s="220">
        <v>0.98799999999999999</v>
      </c>
      <c r="H21" s="176">
        <v>16115664.773</v>
      </c>
      <c r="I21" s="168">
        <v>15795266.679</v>
      </c>
      <c r="J21" s="220">
        <v>0.98</v>
      </c>
      <c r="K21" s="176">
        <v>28676320.824000001</v>
      </c>
      <c r="L21" s="168">
        <v>28473975.350000001</v>
      </c>
      <c r="M21" s="220">
        <v>0.99299999999999999</v>
      </c>
      <c r="N21" s="176">
        <v>8209795.767</v>
      </c>
      <c r="O21" s="168">
        <v>8178246.0080000004</v>
      </c>
      <c r="P21" s="220">
        <v>0.996</v>
      </c>
      <c r="Q21" s="176">
        <v>13898960.327</v>
      </c>
      <c r="R21" s="168">
        <v>13826759.380000001</v>
      </c>
      <c r="S21" s="220">
        <v>0.995</v>
      </c>
      <c r="T21" s="176">
        <v>3637149.6949999998</v>
      </c>
      <c r="U21" s="168">
        <v>3575229.1230000001</v>
      </c>
      <c r="V21" s="220">
        <v>0.98299999999999998</v>
      </c>
      <c r="W21" s="176">
        <v>3616517.0189999999</v>
      </c>
      <c r="X21" s="168">
        <v>3554849.74</v>
      </c>
      <c r="Y21" s="220">
        <v>0.98299999999999998</v>
      </c>
      <c r="Z21" s="176">
        <v>20632.675999999999</v>
      </c>
      <c r="AA21" s="168">
        <v>20379.383000000002</v>
      </c>
      <c r="AB21" s="220">
        <v>0.98799999999999999</v>
      </c>
      <c r="AC21" s="176">
        <v>2715455.29</v>
      </c>
      <c r="AD21" s="168">
        <v>2640176.1800000002</v>
      </c>
      <c r="AE21" s="220">
        <v>0.97199999999999998</v>
      </c>
    </row>
    <row r="22" spans="1:31">
      <c r="A22" s="111" t="s">
        <v>545</v>
      </c>
      <c r="B22" s="163">
        <v>157864878.507</v>
      </c>
      <c r="C22" s="164">
        <v>155888451.366</v>
      </c>
      <c r="D22" s="218">
        <v>0.98699999999999999</v>
      </c>
      <c r="E22" s="166">
        <v>136322988.43900001</v>
      </c>
      <c r="F22" s="164">
        <v>134461228.97</v>
      </c>
      <c r="G22" s="218">
        <v>0.98599999999999999</v>
      </c>
      <c r="H22" s="163">
        <v>46367033.211000003</v>
      </c>
      <c r="I22" s="164">
        <v>45242966.185999997</v>
      </c>
      <c r="J22" s="218">
        <v>0.97599999999999998</v>
      </c>
      <c r="K22" s="166">
        <v>89955955.228</v>
      </c>
      <c r="L22" s="164">
        <v>89218262.783999994</v>
      </c>
      <c r="M22" s="218">
        <v>0.99199999999999999</v>
      </c>
      <c r="N22" s="163">
        <v>21541890.068</v>
      </c>
      <c r="O22" s="164">
        <v>21427222.396000002</v>
      </c>
      <c r="P22" s="218">
        <v>0.995</v>
      </c>
      <c r="Q22" s="166">
        <v>39151031.691</v>
      </c>
      <c r="R22" s="164">
        <v>38904788.770999998</v>
      </c>
      <c r="S22" s="218">
        <v>0.99399999999999999</v>
      </c>
      <c r="T22" s="163">
        <v>8972270.6140000001</v>
      </c>
      <c r="U22" s="164">
        <v>8763685.7660000008</v>
      </c>
      <c r="V22" s="218">
        <v>0.97699999999999998</v>
      </c>
      <c r="W22" s="166">
        <v>8905677.6420000009</v>
      </c>
      <c r="X22" s="164">
        <v>8697987.7029999997</v>
      </c>
      <c r="Y22" s="218">
        <v>0.97699999999999998</v>
      </c>
      <c r="Z22" s="163">
        <v>66592.971999999994</v>
      </c>
      <c r="AA22" s="164">
        <v>65698.062999999995</v>
      </c>
      <c r="AB22" s="218">
        <v>0.98699999999999999</v>
      </c>
      <c r="AC22" s="166">
        <v>9748037.1600000001</v>
      </c>
      <c r="AD22" s="164">
        <v>9410432.6500000004</v>
      </c>
      <c r="AE22" s="218">
        <v>0.96499999999999997</v>
      </c>
    </row>
    <row r="23" spans="1:31">
      <c r="A23" s="111" t="s">
        <v>546</v>
      </c>
      <c r="B23" s="167">
        <v>82158163.528999999</v>
      </c>
      <c r="C23" s="168">
        <v>81268489.265000001</v>
      </c>
      <c r="D23" s="220">
        <v>0.98899999999999999</v>
      </c>
      <c r="E23" s="170">
        <v>69324430.903999999</v>
      </c>
      <c r="F23" s="168">
        <v>68510825.827000007</v>
      </c>
      <c r="G23" s="220">
        <v>0.98799999999999999</v>
      </c>
      <c r="H23" s="167">
        <v>24305881.440000001</v>
      </c>
      <c r="I23" s="168">
        <v>23829522.596999999</v>
      </c>
      <c r="J23" s="220">
        <v>0.98</v>
      </c>
      <c r="K23" s="170">
        <v>45018549.464000002</v>
      </c>
      <c r="L23" s="168">
        <v>44681303.229999997</v>
      </c>
      <c r="M23" s="220">
        <v>0.99299999999999999</v>
      </c>
      <c r="N23" s="167">
        <v>12833732.625</v>
      </c>
      <c r="O23" s="168">
        <v>12757663.437999999</v>
      </c>
      <c r="P23" s="220">
        <v>0.99399999999999999</v>
      </c>
      <c r="Q23" s="170">
        <v>23225355.158</v>
      </c>
      <c r="R23" s="168">
        <v>23469679.909000002</v>
      </c>
      <c r="S23" s="220">
        <v>1.0109999999999999</v>
      </c>
      <c r="T23" s="167">
        <v>5108464.5580000002</v>
      </c>
      <c r="U23" s="168">
        <v>5009538.4579999996</v>
      </c>
      <c r="V23" s="220">
        <v>0.98099999999999998</v>
      </c>
      <c r="W23" s="170">
        <v>5073549.4270000001</v>
      </c>
      <c r="X23" s="168">
        <v>4976966.807</v>
      </c>
      <c r="Y23" s="220">
        <v>0.98099999999999998</v>
      </c>
      <c r="Z23" s="167">
        <v>34915.131000000001</v>
      </c>
      <c r="AA23" s="168">
        <v>32571.651000000002</v>
      </c>
      <c r="AB23" s="220">
        <v>0.93300000000000005</v>
      </c>
      <c r="AC23" s="170">
        <v>4801012.72</v>
      </c>
      <c r="AD23" s="168">
        <v>4624392.41</v>
      </c>
      <c r="AE23" s="220">
        <v>0.96299999999999997</v>
      </c>
    </row>
    <row r="24" spans="1:31">
      <c r="A24" s="111" t="s">
        <v>547</v>
      </c>
      <c r="B24" s="167">
        <v>18240034.191</v>
      </c>
      <c r="C24" s="168">
        <v>18049947.181000002</v>
      </c>
      <c r="D24" s="220">
        <v>0.99</v>
      </c>
      <c r="E24" s="170">
        <v>15658681.393999999</v>
      </c>
      <c r="F24" s="168">
        <v>15479894.903000001</v>
      </c>
      <c r="G24" s="220">
        <v>0.98899999999999999</v>
      </c>
      <c r="H24" s="167">
        <v>5816889.8389999997</v>
      </c>
      <c r="I24" s="168">
        <v>5695674.7060000002</v>
      </c>
      <c r="J24" s="220">
        <v>0.97899999999999998</v>
      </c>
      <c r="K24" s="170">
        <v>9841791.5549999997</v>
      </c>
      <c r="L24" s="168">
        <v>9784220.1970000006</v>
      </c>
      <c r="M24" s="220">
        <v>0.99399999999999999</v>
      </c>
      <c r="N24" s="167">
        <v>2581352.7969999998</v>
      </c>
      <c r="O24" s="168">
        <v>2570052.2779999999</v>
      </c>
      <c r="P24" s="220">
        <v>0.996</v>
      </c>
      <c r="Q24" s="170">
        <v>5009474.0930000003</v>
      </c>
      <c r="R24" s="168">
        <v>4982937.2649999997</v>
      </c>
      <c r="S24" s="220">
        <v>0.995</v>
      </c>
      <c r="T24" s="167">
        <v>1575539.9410000001</v>
      </c>
      <c r="U24" s="168">
        <v>1541694.9450000001</v>
      </c>
      <c r="V24" s="220">
        <v>0.97899999999999998</v>
      </c>
      <c r="W24" s="170">
        <v>1559463.1669999999</v>
      </c>
      <c r="X24" s="168">
        <v>1525873.706</v>
      </c>
      <c r="Y24" s="220">
        <v>0.97799999999999998</v>
      </c>
      <c r="Z24" s="167">
        <v>16076.773999999999</v>
      </c>
      <c r="AA24" s="168">
        <v>15821.239</v>
      </c>
      <c r="AB24" s="220">
        <v>0.98399999999999999</v>
      </c>
      <c r="AC24" s="170">
        <v>676777.47</v>
      </c>
      <c r="AD24" s="168">
        <v>653127.99</v>
      </c>
      <c r="AE24" s="220">
        <v>0.96499999999999997</v>
      </c>
    </row>
    <row r="25" spans="1:31">
      <c r="A25" s="111" t="s">
        <v>548</v>
      </c>
      <c r="B25" s="167">
        <v>9429045.4539999999</v>
      </c>
      <c r="C25" s="168">
        <v>9300902.2330000009</v>
      </c>
      <c r="D25" s="220">
        <v>0.98599999999999999</v>
      </c>
      <c r="E25" s="170">
        <v>8191546.7589999996</v>
      </c>
      <c r="F25" s="168">
        <v>8068417.9560000002</v>
      </c>
      <c r="G25" s="220">
        <v>0.98499999999999999</v>
      </c>
      <c r="H25" s="167">
        <v>3177144.6779999998</v>
      </c>
      <c r="I25" s="168">
        <v>3093819.824</v>
      </c>
      <c r="J25" s="220">
        <v>0.97399999999999998</v>
      </c>
      <c r="K25" s="170">
        <v>5014402.0810000002</v>
      </c>
      <c r="L25" s="168">
        <v>4974598.1320000002</v>
      </c>
      <c r="M25" s="220">
        <v>0.99199999999999999</v>
      </c>
      <c r="N25" s="167">
        <v>1237498.6950000001</v>
      </c>
      <c r="O25" s="168">
        <v>1232484.277</v>
      </c>
      <c r="P25" s="220">
        <v>0.996</v>
      </c>
      <c r="Q25" s="170">
        <v>2206017.281</v>
      </c>
      <c r="R25" s="168">
        <v>2189831.048</v>
      </c>
      <c r="S25" s="220">
        <v>0.99299999999999999</v>
      </c>
      <c r="T25" s="167">
        <v>787844.80299999996</v>
      </c>
      <c r="U25" s="168">
        <v>768090.98699999996</v>
      </c>
      <c r="V25" s="220">
        <v>0.97499999999999998</v>
      </c>
      <c r="W25" s="170">
        <v>782116.37</v>
      </c>
      <c r="X25" s="168">
        <v>762419.18200000003</v>
      </c>
      <c r="Y25" s="220">
        <v>0.97499999999999998</v>
      </c>
      <c r="Z25" s="167">
        <v>5728.433</v>
      </c>
      <c r="AA25" s="168">
        <v>5671.8050000000003</v>
      </c>
      <c r="AB25" s="220">
        <v>0.99</v>
      </c>
      <c r="AC25" s="170">
        <v>379343.18</v>
      </c>
      <c r="AD25" s="168">
        <v>363332.41</v>
      </c>
      <c r="AE25" s="220">
        <v>0.95799999999999996</v>
      </c>
    </row>
    <row r="26" spans="1:31">
      <c r="A26" s="171" t="s">
        <v>549</v>
      </c>
      <c r="B26" s="172">
        <v>10967468.608999999</v>
      </c>
      <c r="C26" s="173">
        <v>10830244.208999999</v>
      </c>
      <c r="D26" s="221">
        <v>0.98699999999999999</v>
      </c>
      <c r="E26" s="175">
        <v>9680608.7349999994</v>
      </c>
      <c r="F26" s="173">
        <v>9548288.0749999993</v>
      </c>
      <c r="G26" s="221">
        <v>0.98599999999999999</v>
      </c>
      <c r="H26" s="172">
        <v>3715464.8840000001</v>
      </c>
      <c r="I26" s="173">
        <v>3625429.091</v>
      </c>
      <c r="J26" s="221">
        <v>0.97599999999999998</v>
      </c>
      <c r="K26" s="175">
        <v>5965143.8509999998</v>
      </c>
      <c r="L26" s="173">
        <v>5922858.9840000002</v>
      </c>
      <c r="M26" s="221">
        <v>0.99299999999999999</v>
      </c>
      <c r="N26" s="172">
        <v>1286859.8740000001</v>
      </c>
      <c r="O26" s="173">
        <v>1281956.1340000001</v>
      </c>
      <c r="P26" s="221">
        <v>0.996</v>
      </c>
      <c r="Q26" s="175">
        <v>2522094.7740000002</v>
      </c>
      <c r="R26" s="173">
        <v>2497967.9840000002</v>
      </c>
      <c r="S26" s="221">
        <v>0.99</v>
      </c>
      <c r="T26" s="172">
        <v>988265.38699999999</v>
      </c>
      <c r="U26" s="173">
        <v>966723.53700000001</v>
      </c>
      <c r="V26" s="221">
        <v>0.97799999999999998</v>
      </c>
      <c r="W26" s="175">
        <v>982934.45200000005</v>
      </c>
      <c r="X26" s="173">
        <v>961414.07200000004</v>
      </c>
      <c r="Y26" s="221">
        <v>0.97799999999999998</v>
      </c>
      <c r="Z26" s="172">
        <v>5330.9350000000004</v>
      </c>
      <c r="AA26" s="173">
        <v>5309.4650000000001</v>
      </c>
      <c r="AB26" s="221">
        <v>0.996</v>
      </c>
      <c r="AC26" s="175">
        <v>691125.88</v>
      </c>
      <c r="AD26" s="173">
        <v>661006.85</v>
      </c>
      <c r="AE26" s="221">
        <v>0.95599999999999996</v>
      </c>
    </row>
    <row r="27" spans="1:31">
      <c r="A27" s="111" t="s">
        <v>550</v>
      </c>
      <c r="B27" s="176">
        <v>7638560.5549999997</v>
      </c>
      <c r="C27" s="168">
        <v>7534565.4620000003</v>
      </c>
      <c r="D27" s="220">
        <v>0.98599999999999999</v>
      </c>
      <c r="E27" s="176">
        <v>6763995.767</v>
      </c>
      <c r="F27" s="168">
        <v>6663452.8459999999</v>
      </c>
      <c r="G27" s="220">
        <v>0.98499999999999999</v>
      </c>
      <c r="H27" s="176">
        <v>2553003.727</v>
      </c>
      <c r="I27" s="168">
        <v>2492226.304</v>
      </c>
      <c r="J27" s="220">
        <v>0.97599999999999998</v>
      </c>
      <c r="K27" s="176">
        <v>4210992.04</v>
      </c>
      <c r="L27" s="168">
        <v>4171226.5419999999</v>
      </c>
      <c r="M27" s="220">
        <v>0.99099999999999999</v>
      </c>
      <c r="N27" s="176">
        <v>874564.78799999994</v>
      </c>
      <c r="O27" s="168">
        <v>871112.61600000004</v>
      </c>
      <c r="P27" s="220">
        <v>0.996</v>
      </c>
      <c r="Q27" s="176">
        <v>1520760.003</v>
      </c>
      <c r="R27" s="168">
        <v>1505968.399</v>
      </c>
      <c r="S27" s="220">
        <v>0.99</v>
      </c>
      <c r="T27" s="176">
        <v>709626.56700000004</v>
      </c>
      <c r="U27" s="168">
        <v>692752.08100000001</v>
      </c>
      <c r="V27" s="220">
        <v>0.97599999999999998</v>
      </c>
      <c r="W27" s="176">
        <v>705590.18200000003</v>
      </c>
      <c r="X27" s="168">
        <v>688770.40099999995</v>
      </c>
      <c r="Y27" s="220">
        <v>0.97599999999999998</v>
      </c>
      <c r="Z27" s="176">
        <v>4036.3850000000002</v>
      </c>
      <c r="AA27" s="168">
        <v>3981.68</v>
      </c>
      <c r="AB27" s="220">
        <v>0.98599999999999999</v>
      </c>
      <c r="AC27" s="176">
        <v>477385.97</v>
      </c>
      <c r="AD27" s="168">
        <v>461509.23</v>
      </c>
      <c r="AE27" s="220">
        <v>0.96699999999999997</v>
      </c>
    </row>
    <row r="28" spans="1:31">
      <c r="A28" s="111" t="s">
        <v>551</v>
      </c>
      <c r="B28" s="176">
        <v>6890858.2719999999</v>
      </c>
      <c r="C28" s="168">
        <v>6805670.3590000002</v>
      </c>
      <c r="D28" s="220">
        <v>0.98799999999999999</v>
      </c>
      <c r="E28" s="176">
        <v>5917007.5860000001</v>
      </c>
      <c r="F28" s="168">
        <v>5835637.1780000003</v>
      </c>
      <c r="G28" s="220">
        <v>0.98599999999999999</v>
      </c>
      <c r="H28" s="176">
        <v>2209764.3879999998</v>
      </c>
      <c r="I28" s="168">
        <v>2155247.014</v>
      </c>
      <c r="J28" s="220">
        <v>0.97499999999999998</v>
      </c>
      <c r="K28" s="176">
        <v>3707243.1979999999</v>
      </c>
      <c r="L28" s="168">
        <v>3680390.1639999999</v>
      </c>
      <c r="M28" s="220">
        <v>0.99299999999999999</v>
      </c>
      <c r="N28" s="176">
        <v>973850.68599999999</v>
      </c>
      <c r="O28" s="168">
        <v>970033.18099999998</v>
      </c>
      <c r="P28" s="220">
        <v>0.996</v>
      </c>
      <c r="Q28" s="176">
        <v>1792117.2150000001</v>
      </c>
      <c r="R28" s="168">
        <v>1780583.041</v>
      </c>
      <c r="S28" s="220">
        <v>0.99399999999999999</v>
      </c>
      <c r="T28" s="176">
        <v>606123.90800000005</v>
      </c>
      <c r="U28" s="168">
        <v>592402.63199999998</v>
      </c>
      <c r="V28" s="220">
        <v>0.97699999999999998</v>
      </c>
      <c r="W28" s="176">
        <v>602585.68200000003</v>
      </c>
      <c r="X28" s="168">
        <v>588894.696</v>
      </c>
      <c r="Y28" s="220">
        <v>0.97699999999999998</v>
      </c>
      <c r="Z28" s="176">
        <v>3538.2260000000001</v>
      </c>
      <c r="AA28" s="168">
        <v>3507.9360000000001</v>
      </c>
      <c r="AB28" s="220">
        <v>0.99099999999999999</v>
      </c>
      <c r="AC28" s="176">
        <v>339486.05</v>
      </c>
      <c r="AD28" s="168">
        <v>323749.68</v>
      </c>
      <c r="AE28" s="220">
        <v>0.95399999999999996</v>
      </c>
    </row>
    <row r="29" spans="1:31">
      <c r="A29" s="111" t="s">
        <v>552</v>
      </c>
      <c r="B29" s="176">
        <v>17317249.973000001</v>
      </c>
      <c r="C29" s="168">
        <v>17119174.473999999</v>
      </c>
      <c r="D29" s="220">
        <v>0.98899999999999999</v>
      </c>
      <c r="E29" s="176">
        <v>15003729.819</v>
      </c>
      <c r="F29" s="168">
        <v>14814412.091</v>
      </c>
      <c r="G29" s="220">
        <v>0.98699999999999999</v>
      </c>
      <c r="H29" s="176">
        <v>5613632.6349999998</v>
      </c>
      <c r="I29" s="168">
        <v>5494297.6040000003</v>
      </c>
      <c r="J29" s="220">
        <v>0.97899999999999998</v>
      </c>
      <c r="K29" s="176">
        <v>9390097.1840000004</v>
      </c>
      <c r="L29" s="168">
        <v>9320114.4869999997</v>
      </c>
      <c r="M29" s="220">
        <v>0.99299999999999999</v>
      </c>
      <c r="N29" s="176">
        <v>2313520.1540000001</v>
      </c>
      <c r="O29" s="168">
        <v>2304762.3829999999</v>
      </c>
      <c r="P29" s="220">
        <v>0.996</v>
      </c>
      <c r="Q29" s="176">
        <v>4525705.1960000005</v>
      </c>
      <c r="R29" s="168">
        <v>4493652.9450000003</v>
      </c>
      <c r="S29" s="220">
        <v>0.99299999999999999</v>
      </c>
      <c r="T29" s="176">
        <v>1403549.9509999999</v>
      </c>
      <c r="U29" s="168">
        <v>1376001.656</v>
      </c>
      <c r="V29" s="220">
        <v>0.98</v>
      </c>
      <c r="W29" s="176">
        <v>1391407.273</v>
      </c>
      <c r="X29" s="168">
        <v>1363953.6270000001</v>
      </c>
      <c r="Y29" s="220">
        <v>0.98</v>
      </c>
      <c r="Z29" s="176">
        <v>12142.678</v>
      </c>
      <c r="AA29" s="168">
        <v>12048.029</v>
      </c>
      <c r="AB29" s="220">
        <v>0.99199999999999999</v>
      </c>
      <c r="AC29" s="176">
        <v>622093.38</v>
      </c>
      <c r="AD29" s="168">
        <v>599895.82999999996</v>
      </c>
      <c r="AE29" s="220">
        <v>0.96399999999999997</v>
      </c>
    </row>
    <row r="30" spans="1:31">
      <c r="A30" s="111" t="s">
        <v>553</v>
      </c>
      <c r="B30" s="176">
        <v>17987260.903999999</v>
      </c>
      <c r="C30" s="168">
        <v>17800206.466000002</v>
      </c>
      <c r="D30" s="220">
        <v>0.99</v>
      </c>
      <c r="E30" s="176">
        <v>15198452.018999999</v>
      </c>
      <c r="F30" s="168">
        <v>15023531.276000001</v>
      </c>
      <c r="G30" s="220">
        <v>0.98799999999999999</v>
      </c>
      <c r="H30" s="176">
        <v>5032309.341</v>
      </c>
      <c r="I30" s="168">
        <v>4927608.5489999996</v>
      </c>
      <c r="J30" s="220">
        <v>0.97899999999999998</v>
      </c>
      <c r="K30" s="176">
        <v>10166142.677999999</v>
      </c>
      <c r="L30" s="168">
        <v>10095922.727</v>
      </c>
      <c r="M30" s="220">
        <v>0.99299999999999999</v>
      </c>
      <c r="N30" s="176">
        <v>2788808.8849999998</v>
      </c>
      <c r="O30" s="168">
        <v>2776675.19</v>
      </c>
      <c r="P30" s="220">
        <v>0.996</v>
      </c>
      <c r="Q30" s="176">
        <v>4261581.4369999999</v>
      </c>
      <c r="R30" s="168">
        <v>4231678.483</v>
      </c>
      <c r="S30" s="220">
        <v>0.99299999999999999</v>
      </c>
      <c r="T30" s="176">
        <v>1197044.318</v>
      </c>
      <c r="U30" s="168">
        <v>1172412.909</v>
      </c>
      <c r="V30" s="220">
        <v>0.97899999999999998</v>
      </c>
      <c r="W30" s="176">
        <v>1187607.1040000001</v>
      </c>
      <c r="X30" s="168">
        <v>1163182.3759999999</v>
      </c>
      <c r="Y30" s="220">
        <v>0.97899999999999998</v>
      </c>
      <c r="Z30" s="176">
        <v>9437.2139999999999</v>
      </c>
      <c r="AA30" s="168">
        <v>9230.5329999999994</v>
      </c>
      <c r="AB30" s="220">
        <v>0.97799999999999998</v>
      </c>
      <c r="AC30" s="176">
        <v>1271864.4750000001</v>
      </c>
      <c r="AD30" s="168">
        <v>1213712.1950000001</v>
      </c>
      <c r="AE30" s="220">
        <v>0.95399999999999996</v>
      </c>
    </row>
    <row r="31" spans="1:31">
      <c r="A31" s="171" t="s">
        <v>554</v>
      </c>
      <c r="B31" s="176">
        <v>33321517.772</v>
      </c>
      <c r="C31" s="168">
        <v>32952255.982000001</v>
      </c>
      <c r="D31" s="220">
        <v>0.98899999999999999</v>
      </c>
      <c r="E31" s="176">
        <v>28992860.423999999</v>
      </c>
      <c r="F31" s="168">
        <v>28642290.431000002</v>
      </c>
      <c r="G31" s="220">
        <v>0.98799999999999999</v>
      </c>
      <c r="H31" s="176">
        <v>9985917.2770000007</v>
      </c>
      <c r="I31" s="168">
        <v>9768996.9969999995</v>
      </c>
      <c r="J31" s="220">
        <v>0.97799999999999998</v>
      </c>
      <c r="K31" s="176">
        <v>19006943.147</v>
      </c>
      <c r="L31" s="168">
        <v>18873293.434</v>
      </c>
      <c r="M31" s="220">
        <v>0.99299999999999999</v>
      </c>
      <c r="N31" s="176">
        <v>4328657.3480000002</v>
      </c>
      <c r="O31" s="168">
        <v>4309965.551</v>
      </c>
      <c r="P31" s="220">
        <v>0.996</v>
      </c>
      <c r="Q31" s="176">
        <v>8132003.9939999999</v>
      </c>
      <c r="R31" s="168">
        <v>8091232.5209999997</v>
      </c>
      <c r="S31" s="220">
        <v>0.995</v>
      </c>
      <c r="T31" s="176">
        <v>2344335.764</v>
      </c>
      <c r="U31" s="168">
        <v>2296168.0699999998</v>
      </c>
      <c r="V31" s="220">
        <v>0.97899999999999998</v>
      </c>
      <c r="W31" s="176">
        <v>2326842.13</v>
      </c>
      <c r="X31" s="168">
        <v>2278888.0260000001</v>
      </c>
      <c r="Y31" s="220">
        <v>0.97899999999999998</v>
      </c>
      <c r="Z31" s="176">
        <v>17493.633999999998</v>
      </c>
      <c r="AA31" s="168">
        <v>17280.044000000002</v>
      </c>
      <c r="AB31" s="220">
        <v>0.98799999999999999</v>
      </c>
      <c r="AC31" s="176">
        <v>1290773.79</v>
      </c>
      <c r="AD31" s="168">
        <v>1231122.99</v>
      </c>
      <c r="AE31" s="220">
        <v>0.95399999999999996</v>
      </c>
    </row>
    <row r="32" spans="1:31">
      <c r="A32" s="111" t="s">
        <v>555</v>
      </c>
      <c r="B32" s="163">
        <v>77493156.515000001</v>
      </c>
      <c r="C32" s="164">
        <v>76696382.245000005</v>
      </c>
      <c r="D32" s="218">
        <v>0.99</v>
      </c>
      <c r="E32" s="166">
        <v>65508351.222999997</v>
      </c>
      <c r="F32" s="164">
        <v>64756052.343000002</v>
      </c>
      <c r="G32" s="218">
        <v>0.98899999999999999</v>
      </c>
      <c r="H32" s="163">
        <v>20987022.454</v>
      </c>
      <c r="I32" s="164">
        <v>20541378.675999999</v>
      </c>
      <c r="J32" s="218">
        <v>0.97899999999999998</v>
      </c>
      <c r="K32" s="166">
        <v>44521328.769000001</v>
      </c>
      <c r="L32" s="164">
        <v>44214673.667000003</v>
      </c>
      <c r="M32" s="218">
        <v>0.99299999999999999</v>
      </c>
      <c r="N32" s="163">
        <v>11984805.291999999</v>
      </c>
      <c r="O32" s="164">
        <v>11940329.902000001</v>
      </c>
      <c r="P32" s="218">
        <v>0.996</v>
      </c>
      <c r="Q32" s="166">
        <v>17016463.975000001</v>
      </c>
      <c r="R32" s="164">
        <v>16934100.394000001</v>
      </c>
      <c r="S32" s="218">
        <v>0.995</v>
      </c>
      <c r="T32" s="163">
        <v>4477924.9210000001</v>
      </c>
      <c r="U32" s="164">
        <v>4390111.4129999997</v>
      </c>
      <c r="V32" s="218">
        <v>0.98</v>
      </c>
      <c r="W32" s="166">
        <v>4430897.3459999999</v>
      </c>
      <c r="X32" s="164">
        <v>4343399.5880000005</v>
      </c>
      <c r="Y32" s="218">
        <v>0.98</v>
      </c>
      <c r="Z32" s="163">
        <v>47027.574999999997</v>
      </c>
      <c r="AA32" s="164">
        <v>46711.824999999997</v>
      </c>
      <c r="AB32" s="218">
        <v>0.99299999999999999</v>
      </c>
      <c r="AC32" s="166">
        <v>5760740.3600000003</v>
      </c>
      <c r="AD32" s="164">
        <v>5562266.1100000003</v>
      </c>
      <c r="AE32" s="218">
        <v>0.96599999999999997</v>
      </c>
    </row>
    <row r="33" spans="1:31">
      <c r="A33" s="111" t="s">
        <v>556</v>
      </c>
      <c r="B33" s="167">
        <v>15384313.382999999</v>
      </c>
      <c r="C33" s="168">
        <v>15190506.712000001</v>
      </c>
      <c r="D33" s="220">
        <v>0.98699999999999999</v>
      </c>
      <c r="E33" s="170">
        <v>13197027.168</v>
      </c>
      <c r="F33" s="168">
        <v>13009987.117000001</v>
      </c>
      <c r="G33" s="220">
        <v>0.98599999999999999</v>
      </c>
      <c r="H33" s="167">
        <v>4574070.6469999999</v>
      </c>
      <c r="I33" s="168">
        <v>4449187.26</v>
      </c>
      <c r="J33" s="220">
        <v>0.97299999999999998</v>
      </c>
      <c r="K33" s="170">
        <v>8622956.5209999997</v>
      </c>
      <c r="L33" s="168">
        <v>8560799.8570000008</v>
      </c>
      <c r="M33" s="220">
        <v>0.99299999999999999</v>
      </c>
      <c r="N33" s="167">
        <v>2187286.2149999999</v>
      </c>
      <c r="O33" s="168">
        <v>2180519.5950000002</v>
      </c>
      <c r="P33" s="220">
        <v>0.997</v>
      </c>
      <c r="Q33" s="170">
        <v>3826176.142</v>
      </c>
      <c r="R33" s="168">
        <v>3807214.5830000001</v>
      </c>
      <c r="S33" s="220">
        <v>0.995</v>
      </c>
      <c r="T33" s="167">
        <v>1202379.061</v>
      </c>
      <c r="U33" s="168">
        <v>1171100.6640000001</v>
      </c>
      <c r="V33" s="220">
        <v>0.97399999999999998</v>
      </c>
      <c r="W33" s="170">
        <v>1195333.361</v>
      </c>
      <c r="X33" s="168">
        <v>1164101.1640000001</v>
      </c>
      <c r="Y33" s="220">
        <v>0.97399999999999998</v>
      </c>
      <c r="Z33" s="167">
        <v>7045.7</v>
      </c>
      <c r="AA33" s="168">
        <v>6999.5</v>
      </c>
      <c r="AB33" s="220">
        <v>0.99299999999999999</v>
      </c>
      <c r="AC33" s="170">
        <v>892152.2</v>
      </c>
      <c r="AD33" s="168">
        <v>863370.62</v>
      </c>
      <c r="AE33" s="220">
        <v>0.96799999999999997</v>
      </c>
    </row>
    <row r="34" spans="1:31">
      <c r="A34" s="111" t="s">
        <v>557</v>
      </c>
      <c r="B34" s="167">
        <v>12399520.664999999</v>
      </c>
      <c r="C34" s="168">
        <v>12208130.864</v>
      </c>
      <c r="D34" s="220">
        <v>0.98499999999999999</v>
      </c>
      <c r="E34" s="170">
        <v>10664480.249</v>
      </c>
      <c r="F34" s="168">
        <v>10492061.614</v>
      </c>
      <c r="G34" s="220">
        <v>0.98399999999999999</v>
      </c>
      <c r="H34" s="167">
        <v>3880410.13</v>
      </c>
      <c r="I34" s="168">
        <v>3761334.1690000002</v>
      </c>
      <c r="J34" s="220">
        <v>0.96899999999999997</v>
      </c>
      <c r="K34" s="170">
        <v>6784070.1189999999</v>
      </c>
      <c r="L34" s="168">
        <v>6730727.4450000003</v>
      </c>
      <c r="M34" s="220">
        <v>0.99199999999999999</v>
      </c>
      <c r="N34" s="167">
        <v>1735040.416</v>
      </c>
      <c r="O34" s="168">
        <v>1716069.25</v>
      </c>
      <c r="P34" s="220">
        <v>0.98899999999999999</v>
      </c>
      <c r="Q34" s="170">
        <v>3268102.1680000001</v>
      </c>
      <c r="R34" s="168">
        <v>3246976.7940000002</v>
      </c>
      <c r="S34" s="220">
        <v>0.99399999999999999</v>
      </c>
      <c r="T34" s="167">
        <v>894816.45200000005</v>
      </c>
      <c r="U34" s="168">
        <v>873286.61199999996</v>
      </c>
      <c r="V34" s="220">
        <v>0.97599999999999998</v>
      </c>
      <c r="W34" s="170">
        <v>884896.06</v>
      </c>
      <c r="X34" s="168">
        <v>863538.696</v>
      </c>
      <c r="Y34" s="220">
        <v>0.97599999999999998</v>
      </c>
      <c r="Z34" s="167">
        <v>9920.3919999999998</v>
      </c>
      <c r="AA34" s="168">
        <v>9747.9159999999993</v>
      </c>
      <c r="AB34" s="220">
        <v>0.98299999999999998</v>
      </c>
      <c r="AC34" s="170">
        <v>772744.88500000001</v>
      </c>
      <c r="AD34" s="168">
        <v>740011.46499999997</v>
      </c>
      <c r="AE34" s="220">
        <v>0.95799999999999996</v>
      </c>
    </row>
    <row r="35" spans="1:31">
      <c r="A35" s="111" t="s">
        <v>558</v>
      </c>
      <c r="B35" s="167">
        <v>23655380.882000003</v>
      </c>
      <c r="C35" s="168">
        <v>23348556.189999998</v>
      </c>
      <c r="D35" s="220">
        <v>0.98699999999999999</v>
      </c>
      <c r="E35" s="170">
        <v>20518452.874000002</v>
      </c>
      <c r="F35" s="168">
        <v>20224839.384</v>
      </c>
      <c r="G35" s="220">
        <v>0.98599999999999999</v>
      </c>
      <c r="H35" s="167">
        <v>7824113.7779999999</v>
      </c>
      <c r="I35" s="168">
        <v>7641361.4910000004</v>
      </c>
      <c r="J35" s="220">
        <v>0.97699999999999998</v>
      </c>
      <c r="K35" s="170">
        <v>12694339.096000001</v>
      </c>
      <c r="L35" s="168">
        <v>12583477.892999999</v>
      </c>
      <c r="M35" s="220">
        <v>0.99099999999999999</v>
      </c>
      <c r="N35" s="167">
        <v>3136928.0079999999</v>
      </c>
      <c r="O35" s="168">
        <v>3123716.8059999999</v>
      </c>
      <c r="P35" s="220">
        <v>0.996</v>
      </c>
      <c r="Q35" s="170">
        <v>5325926.0889999997</v>
      </c>
      <c r="R35" s="168">
        <v>5273699.7460000003</v>
      </c>
      <c r="S35" s="220">
        <v>0.99</v>
      </c>
      <c r="T35" s="167">
        <v>1656390.7379999999</v>
      </c>
      <c r="U35" s="168">
        <v>1620894.77</v>
      </c>
      <c r="V35" s="220">
        <v>0.97899999999999998</v>
      </c>
      <c r="W35" s="170">
        <v>1643715.31</v>
      </c>
      <c r="X35" s="168">
        <v>1608320.5020000001</v>
      </c>
      <c r="Y35" s="220">
        <v>0.97799999999999998</v>
      </c>
      <c r="Z35" s="167">
        <v>12675.428</v>
      </c>
      <c r="AA35" s="168">
        <v>12574.268</v>
      </c>
      <c r="AB35" s="220">
        <v>0.99199999999999999</v>
      </c>
      <c r="AC35" s="170">
        <v>1399392.22</v>
      </c>
      <c r="AD35" s="168">
        <v>1351419.2</v>
      </c>
      <c r="AE35" s="220">
        <v>0.96599999999999997</v>
      </c>
    </row>
    <row r="36" spans="1:31">
      <c r="A36" s="171" t="s">
        <v>559</v>
      </c>
      <c r="B36" s="172">
        <v>92238210.726999998</v>
      </c>
      <c r="C36" s="173">
        <v>90953501.311000004</v>
      </c>
      <c r="D36" s="221">
        <v>0.98599999999999999</v>
      </c>
      <c r="E36" s="175">
        <v>77694782.172000006</v>
      </c>
      <c r="F36" s="173">
        <v>76486664.481000006</v>
      </c>
      <c r="G36" s="221">
        <v>0.98399999999999999</v>
      </c>
      <c r="H36" s="172">
        <v>28097082.772999998</v>
      </c>
      <c r="I36" s="173">
        <v>27418438.111000001</v>
      </c>
      <c r="J36" s="221">
        <v>0.97599999999999998</v>
      </c>
      <c r="K36" s="175">
        <v>49597699.398999996</v>
      </c>
      <c r="L36" s="173">
        <v>49068226.369999997</v>
      </c>
      <c r="M36" s="221">
        <v>0.98899999999999999</v>
      </c>
      <c r="N36" s="172">
        <v>14543428.555</v>
      </c>
      <c r="O36" s="173">
        <v>14466836.83</v>
      </c>
      <c r="P36" s="221">
        <v>0.995</v>
      </c>
      <c r="Q36" s="175">
        <v>20342446.510000002</v>
      </c>
      <c r="R36" s="173">
        <v>20153987.794</v>
      </c>
      <c r="S36" s="221">
        <v>0.99099999999999999</v>
      </c>
      <c r="T36" s="172">
        <v>5922212.1569999997</v>
      </c>
      <c r="U36" s="173">
        <v>5793820.9680000003</v>
      </c>
      <c r="V36" s="221">
        <v>0.97799999999999998</v>
      </c>
      <c r="W36" s="175">
        <v>5874352.7690000003</v>
      </c>
      <c r="X36" s="173">
        <v>5746632.1600000001</v>
      </c>
      <c r="Y36" s="221">
        <v>0.97799999999999998</v>
      </c>
      <c r="Z36" s="172">
        <v>47859.387999999999</v>
      </c>
      <c r="AA36" s="173">
        <v>47188.807999999997</v>
      </c>
      <c r="AB36" s="221">
        <v>0.98599999999999999</v>
      </c>
      <c r="AC36" s="175">
        <v>7715155.6639999999</v>
      </c>
      <c r="AD36" s="173">
        <v>7378693.784</v>
      </c>
      <c r="AE36" s="221">
        <v>0.95599999999999996</v>
      </c>
    </row>
    <row r="37" spans="1:31">
      <c r="A37" s="111" t="s">
        <v>560</v>
      </c>
      <c r="B37" s="176">
        <v>51135465.449000001</v>
      </c>
      <c r="C37" s="168">
        <v>50487511.407000005</v>
      </c>
      <c r="D37" s="220">
        <v>0.98699999999999999</v>
      </c>
      <c r="E37" s="176">
        <v>43405671.781999998</v>
      </c>
      <c r="F37" s="168">
        <v>42792429.542000003</v>
      </c>
      <c r="G37" s="220">
        <v>0.98599999999999999</v>
      </c>
      <c r="H37" s="176">
        <v>15332229.116</v>
      </c>
      <c r="I37" s="168">
        <v>14968914.751</v>
      </c>
      <c r="J37" s="220">
        <v>0.97599999999999998</v>
      </c>
      <c r="K37" s="176">
        <v>28073442.666000001</v>
      </c>
      <c r="L37" s="168">
        <v>27823514.791000001</v>
      </c>
      <c r="M37" s="220">
        <v>0.99099999999999999</v>
      </c>
      <c r="N37" s="176">
        <v>7729793.6670000004</v>
      </c>
      <c r="O37" s="168">
        <v>7695081.8650000002</v>
      </c>
      <c r="P37" s="220">
        <v>0.996</v>
      </c>
      <c r="Q37" s="176">
        <v>12687665.069</v>
      </c>
      <c r="R37" s="168">
        <v>12590430.819</v>
      </c>
      <c r="S37" s="220">
        <v>0.99199999999999999</v>
      </c>
      <c r="T37" s="176">
        <v>3485400.1740000001</v>
      </c>
      <c r="U37" s="168">
        <v>3407496.7519999999</v>
      </c>
      <c r="V37" s="220">
        <v>0.97799999999999998</v>
      </c>
      <c r="W37" s="176">
        <v>3463827.0649999999</v>
      </c>
      <c r="X37" s="168">
        <v>3386184.0329999998</v>
      </c>
      <c r="Y37" s="220">
        <v>0.97799999999999998</v>
      </c>
      <c r="Z37" s="176">
        <v>21573.109</v>
      </c>
      <c r="AA37" s="168">
        <v>21312.719000000001</v>
      </c>
      <c r="AB37" s="220">
        <v>0.98799999999999999</v>
      </c>
      <c r="AC37" s="176">
        <v>3061630.3149999999</v>
      </c>
      <c r="AD37" s="168">
        <v>2903603.375</v>
      </c>
      <c r="AE37" s="220">
        <v>0.94799999999999995</v>
      </c>
    </row>
    <row r="38" spans="1:31">
      <c r="A38" s="111" t="s">
        <v>561</v>
      </c>
      <c r="B38" s="176">
        <v>12450368.253</v>
      </c>
      <c r="C38" s="168">
        <v>12298570.264</v>
      </c>
      <c r="D38" s="220">
        <v>0.98799999999999999</v>
      </c>
      <c r="E38" s="176">
        <v>10936801.66</v>
      </c>
      <c r="F38" s="168">
        <v>10792773.707</v>
      </c>
      <c r="G38" s="220">
        <v>0.98699999999999999</v>
      </c>
      <c r="H38" s="176">
        <v>3730215.3909999998</v>
      </c>
      <c r="I38" s="168">
        <v>3642268.9559999998</v>
      </c>
      <c r="J38" s="220">
        <v>0.97599999999999998</v>
      </c>
      <c r="K38" s="176">
        <v>7206586.2690000003</v>
      </c>
      <c r="L38" s="168">
        <v>7150504.7510000002</v>
      </c>
      <c r="M38" s="220">
        <v>0.99199999999999999</v>
      </c>
      <c r="N38" s="176">
        <v>1513566.5930000001</v>
      </c>
      <c r="O38" s="168">
        <v>1505796.557</v>
      </c>
      <c r="P38" s="220">
        <v>0.995</v>
      </c>
      <c r="Q38" s="176">
        <v>2167525.0699999998</v>
      </c>
      <c r="R38" s="168">
        <v>2153671.0759999999</v>
      </c>
      <c r="S38" s="220">
        <v>0.99399999999999999</v>
      </c>
      <c r="T38" s="176">
        <v>915656.83299999998</v>
      </c>
      <c r="U38" s="168">
        <v>896189.429</v>
      </c>
      <c r="V38" s="220">
        <v>0.97899999999999998</v>
      </c>
      <c r="W38" s="176">
        <v>911089.88600000006</v>
      </c>
      <c r="X38" s="168">
        <v>891624.55200000003</v>
      </c>
      <c r="Y38" s="220">
        <v>0.97899999999999998</v>
      </c>
      <c r="Z38" s="176">
        <v>4566.9470000000001</v>
      </c>
      <c r="AA38" s="168">
        <v>4564.8770000000004</v>
      </c>
      <c r="AB38" s="220">
        <v>1</v>
      </c>
      <c r="AC38" s="176">
        <v>944830.76500000001</v>
      </c>
      <c r="AD38" s="168">
        <v>914994.47499999998</v>
      </c>
      <c r="AE38" s="220">
        <v>0.96799999999999997</v>
      </c>
    </row>
    <row r="39" spans="1:31">
      <c r="A39" s="111" t="s">
        <v>562</v>
      </c>
      <c r="B39" s="176">
        <v>8002783.9179999996</v>
      </c>
      <c r="C39" s="168">
        <v>7891298.375</v>
      </c>
      <c r="D39" s="220">
        <v>0.98599999999999999</v>
      </c>
      <c r="E39" s="176">
        <v>6944707.1430000002</v>
      </c>
      <c r="F39" s="168">
        <v>6838182.8540000003</v>
      </c>
      <c r="G39" s="220">
        <v>0.98499999999999999</v>
      </c>
      <c r="H39" s="176">
        <v>2394140.727</v>
      </c>
      <c r="I39" s="168">
        <v>2330141.1359999999</v>
      </c>
      <c r="J39" s="220">
        <v>0.97299999999999998</v>
      </c>
      <c r="K39" s="176">
        <v>4550566.4160000002</v>
      </c>
      <c r="L39" s="168">
        <v>4508041.7180000003</v>
      </c>
      <c r="M39" s="220">
        <v>0.99099999999999999</v>
      </c>
      <c r="N39" s="176">
        <v>1058076.7749999999</v>
      </c>
      <c r="O39" s="168">
        <v>1053115.5209999999</v>
      </c>
      <c r="P39" s="220">
        <v>0.995</v>
      </c>
      <c r="Q39" s="176">
        <v>1715247.318</v>
      </c>
      <c r="R39" s="168">
        <v>1695207.642</v>
      </c>
      <c r="S39" s="220">
        <v>0.98799999999999999</v>
      </c>
      <c r="T39" s="176">
        <v>597641.47900000005</v>
      </c>
      <c r="U39" s="168">
        <v>582804.71799999999</v>
      </c>
      <c r="V39" s="220">
        <v>0.97499999999999998</v>
      </c>
      <c r="W39" s="176">
        <v>593721.18900000001</v>
      </c>
      <c r="X39" s="168">
        <v>578927.36199999996</v>
      </c>
      <c r="Y39" s="220">
        <v>0.97499999999999998</v>
      </c>
      <c r="Z39" s="176">
        <v>3920.29</v>
      </c>
      <c r="AA39" s="168">
        <v>3877.3560000000002</v>
      </c>
      <c r="AB39" s="220">
        <v>0.98899999999999999</v>
      </c>
      <c r="AC39" s="176">
        <v>653533.93000000005</v>
      </c>
      <c r="AD39" s="168">
        <v>625779.22</v>
      </c>
      <c r="AE39" s="220">
        <v>0.95799999999999996</v>
      </c>
    </row>
    <row r="40" spans="1:31">
      <c r="A40" s="111" t="s">
        <v>563</v>
      </c>
      <c r="B40" s="176">
        <v>5267558.2190000005</v>
      </c>
      <c r="C40" s="168">
        <v>5196701.6439999994</v>
      </c>
      <c r="D40" s="220">
        <v>0.98699999999999999</v>
      </c>
      <c r="E40" s="176">
        <v>4595938.4000000004</v>
      </c>
      <c r="F40" s="168">
        <v>4527682.0659999996</v>
      </c>
      <c r="G40" s="220">
        <v>0.98499999999999999</v>
      </c>
      <c r="H40" s="176">
        <v>1935446.59</v>
      </c>
      <c r="I40" s="168">
        <v>1889118.3810000001</v>
      </c>
      <c r="J40" s="220">
        <v>0.97599999999999998</v>
      </c>
      <c r="K40" s="176">
        <v>2660491.81</v>
      </c>
      <c r="L40" s="168">
        <v>2638563.6850000001</v>
      </c>
      <c r="M40" s="220">
        <v>0.99199999999999999</v>
      </c>
      <c r="N40" s="176">
        <v>671619.81900000002</v>
      </c>
      <c r="O40" s="168">
        <v>669019.57799999998</v>
      </c>
      <c r="P40" s="220">
        <v>0.996</v>
      </c>
      <c r="Q40" s="176">
        <v>1256444.541</v>
      </c>
      <c r="R40" s="168">
        <v>1248962.2819999999</v>
      </c>
      <c r="S40" s="220">
        <v>0.99399999999999999</v>
      </c>
      <c r="T40" s="176">
        <v>484051.22899999999</v>
      </c>
      <c r="U40" s="168">
        <v>473958.81</v>
      </c>
      <c r="V40" s="220">
        <v>0.97899999999999998</v>
      </c>
      <c r="W40" s="176">
        <v>480583.08199999999</v>
      </c>
      <c r="X40" s="168">
        <v>470511.413</v>
      </c>
      <c r="Y40" s="220">
        <v>0.97899999999999998</v>
      </c>
      <c r="Z40" s="176">
        <v>3468.1469999999999</v>
      </c>
      <c r="AA40" s="168">
        <v>3447.3969999999999</v>
      </c>
      <c r="AB40" s="220">
        <v>0.99399999999999999</v>
      </c>
      <c r="AC40" s="176">
        <v>230190.13500000001</v>
      </c>
      <c r="AD40" s="168">
        <v>216892.375</v>
      </c>
      <c r="AE40" s="220">
        <v>0.94199999999999995</v>
      </c>
    </row>
    <row r="41" spans="1:31">
      <c r="A41" s="171" t="s">
        <v>564</v>
      </c>
      <c r="B41" s="176">
        <v>6051686.7179999994</v>
      </c>
      <c r="C41" s="168">
        <v>5976250.9000000004</v>
      </c>
      <c r="D41" s="220">
        <v>0.98799999999999999</v>
      </c>
      <c r="E41" s="176">
        <v>5288619.1229999997</v>
      </c>
      <c r="F41" s="168">
        <v>5216880.3590000002</v>
      </c>
      <c r="G41" s="220">
        <v>0.98599999999999999</v>
      </c>
      <c r="H41" s="176">
        <v>2068586.9950000001</v>
      </c>
      <c r="I41" s="168">
        <v>2022742.611</v>
      </c>
      <c r="J41" s="220">
        <v>0.97799999999999998</v>
      </c>
      <c r="K41" s="176">
        <v>3220032.128</v>
      </c>
      <c r="L41" s="168">
        <v>3194137.7480000001</v>
      </c>
      <c r="M41" s="220">
        <v>0.99199999999999999</v>
      </c>
      <c r="N41" s="176">
        <v>763067.59499999997</v>
      </c>
      <c r="O41" s="168">
        <v>759370.54099999997</v>
      </c>
      <c r="P41" s="220">
        <v>0.995</v>
      </c>
      <c r="Q41" s="176">
        <v>1700304.645</v>
      </c>
      <c r="R41" s="168">
        <v>1689116.841</v>
      </c>
      <c r="S41" s="220">
        <v>0.99299999999999999</v>
      </c>
      <c r="T41" s="176">
        <v>568549.26100000006</v>
      </c>
      <c r="U41" s="168">
        <v>556509.31000000006</v>
      </c>
      <c r="V41" s="220">
        <v>0.97899999999999998</v>
      </c>
      <c r="W41" s="176">
        <v>563010.99699999997</v>
      </c>
      <c r="X41" s="168">
        <v>550978.14599999995</v>
      </c>
      <c r="Y41" s="220">
        <v>0.97899999999999998</v>
      </c>
      <c r="Z41" s="176">
        <v>5538.2640000000001</v>
      </c>
      <c r="AA41" s="168">
        <v>5531.1639999999998</v>
      </c>
      <c r="AB41" s="220">
        <v>0.999</v>
      </c>
      <c r="AC41" s="176">
        <v>236964.42</v>
      </c>
      <c r="AD41" s="168">
        <v>228218.03</v>
      </c>
      <c r="AE41" s="220">
        <v>0.96299999999999997</v>
      </c>
    </row>
    <row r="42" spans="1:31">
      <c r="A42" s="111" t="s">
        <v>565</v>
      </c>
      <c r="B42" s="163">
        <v>19905743.803999998</v>
      </c>
      <c r="C42" s="164">
        <v>19650057.234000001</v>
      </c>
      <c r="D42" s="218">
        <v>0.98699999999999999</v>
      </c>
      <c r="E42" s="166">
        <v>17146946.017999999</v>
      </c>
      <c r="F42" s="164">
        <v>16901418.919</v>
      </c>
      <c r="G42" s="218">
        <v>0.98599999999999999</v>
      </c>
      <c r="H42" s="163">
        <v>6326058.7690000003</v>
      </c>
      <c r="I42" s="164">
        <v>6174620.7589999996</v>
      </c>
      <c r="J42" s="218">
        <v>0.97599999999999998</v>
      </c>
      <c r="K42" s="166">
        <v>10820887.249</v>
      </c>
      <c r="L42" s="164">
        <v>10726798.16</v>
      </c>
      <c r="M42" s="218">
        <v>0.99099999999999999</v>
      </c>
      <c r="N42" s="163">
        <v>2758797.7859999998</v>
      </c>
      <c r="O42" s="164">
        <v>2748638.3149999999</v>
      </c>
      <c r="P42" s="218">
        <v>0.996</v>
      </c>
      <c r="Q42" s="166">
        <v>3574475.1060000001</v>
      </c>
      <c r="R42" s="164">
        <v>3550220.1690000002</v>
      </c>
      <c r="S42" s="218">
        <v>0.99299999999999999</v>
      </c>
      <c r="T42" s="163">
        <v>1464617.7</v>
      </c>
      <c r="U42" s="164">
        <v>1433163.365</v>
      </c>
      <c r="V42" s="218">
        <v>0.97899999999999998</v>
      </c>
      <c r="W42" s="166">
        <v>1458478.361</v>
      </c>
      <c r="X42" s="164">
        <v>1427083.0209999999</v>
      </c>
      <c r="Y42" s="218">
        <v>0.97799999999999998</v>
      </c>
      <c r="Z42" s="163">
        <v>6139.3389999999999</v>
      </c>
      <c r="AA42" s="164">
        <v>6080.3440000000001</v>
      </c>
      <c r="AB42" s="218">
        <v>0.99</v>
      </c>
      <c r="AC42" s="166">
        <v>932893.72</v>
      </c>
      <c r="AD42" s="164">
        <v>904511.05</v>
      </c>
      <c r="AE42" s="218">
        <v>0.97</v>
      </c>
    </row>
    <row r="43" spans="1:31">
      <c r="A43" s="111" t="s">
        <v>566</v>
      </c>
      <c r="B43" s="167">
        <v>26314060.945</v>
      </c>
      <c r="C43" s="168">
        <v>26016127.576000001</v>
      </c>
      <c r="D43" s="220">
        <v>0.98899999999999999</v>
      </c>
      <c r="E43" s="170">
        <v>22567242.905999999</v>
      </c>
      <c r="F43" s="168">
        <v>22284752.715</v>
      </c>
      <c r="G43" s="220">
        <v>0.98699999999999999</v>
      </c>
      <c r="H43" s="167">
        <v>8085971.7060000002</v>
      </c>
      <c r="I43" s="168">
        <v>7903945.602</v>
      </c>
      <c r="J43" s="220">
        <v>0.97699999999999998</v>
      </c>
      <c r="K43" s="170">
        <v>14481271.199999999</v>
      </c>
      <c r="L43" s="168">
        <v>14380807.113</v>
      </c>
      <c r="M43" s="220">
        <v>0.99299999999999999</v>
      </c>
      <c r="N43" s="167">
        <v>3746818.0389999999</v>
      </c>
      <c r="O43" s="168">
        <v>3731374.861</v>
      </c>
      <c r="P43" s="220">
        <v>0.996</v>
      </c>
      <c r="Q43" s="170">
        <v>6822160.96</v>
      </c>
      <c r="R43" s="168">
        <v>6781565.5410000002</v>
      </c>
      <c r="S43" s="220">
        <v>0.99399999999999999</v>
      </c>
      <c r="T43" s="167">
        <v>2031418.1</v>
      </c>
      <c r="U43" s="168">
        <v>1992884.743</v>
      </c>
      <c r="V43" s="220">
        <v>0.98099999999999998</v>
      </c>
      <c r="W43" s="170">
        <v>2020492.6710000001</v>
      </c>
      <c r="X43" s="168">
        <v>1981995.8589999999</v>
      </c>
      <c r="Y43" s="220">
        <v>0.98099999999999998</v>
      </c>
      <c r="Z43" s="167">
        <v>10925.429</v>
      </c>
      <c r="AA43" s="168">
        <v>10888.884</v>
      </c>
      <c r="AB43" s="220">
        <v>0.997</v>
      </c>
      <c r="AC43" s="170">
        <v>1776182.2450000001</v>
      </c>
      <c r="AD43" s="168">
        <v>1719380.0549999999</v>
      </c>
      <c r="AE43" s="220">
        <v>0.96799999999999997</v>
      </c>
    </row>
    <row r="44" spans="1:31">
      <c r="A44" s="111" t="s">
        <v>567</v>
      </c>
      <c r="B44" s="167">
        <v>11702499.063999999</v>
      </c>
      <c r="C44" s="168">
        <v>11548764.011</v>
      </c>
      <c r="D44" s="220">
        <v>0.98699999999999999</v>
      </c>
      <c r="E44" s="170">
        <v>10069348.249</v>
      </c>
      <c r="F44" s="168">
        <v>9922430.2400000002</v>
      </c>
      <c r="G44" s="220">
        <v>0.98499999999999999</v>
      </c>
      <c r="H44" s="167">
        <v>3855453.9330000002</v>
      </c>
      <c r="I44" s="168">
        <v>3752602.1269999999</v>
      </c>
      <c r="J44" s="220">
        <v>0.97299999999999998</v>
      </c>
      <c r="K44" s="170">
        <v>6213894.3159999996</v>
      </c>
      <c r="L44" s="168">
        <v>6169828.1129999999</v>
      </c>
      <c r="M44" s="220">
        <v>0.99299999999999999</v>
      </c>
      <c r="N44" s="167">
        <v>1633150.8149999999</v>
      </c>
      <c r="O44" s="168">
        <v>1626333.7709999999</v>
      </c>
      <c r="P44" s="220">
        <v>0.996</v>
      </c>
      <c r="Q44" s="170">
        <v>3060715.4890000001</v>
      </c>
      <c r="R44" s="168">
        <v>3041173.3229999999</v>
      </c>
      <c r="S44" s="220">
        <v>0.99399999999999999</v>
      </c>
      <c r="T44" s="167">
        <v>1078760.507</v>
      </c>
      <c r="U44" s="168">
        <v>1052777.0190000001</v>
      </c>
      <c r="V44" s="220">
        <v>0.97599999999999998</v>
      </c>
      <c r="W44" s="170">
        <v>1072761.1310000001</v>
      </c>
      <c r="X44" s="168">
        <v>1046939.075</v>
      </c>
      <c r="Y44" s="220">
        <v>0.97599999999999998</v>
      </c>
      <c r="Z44" s="167">
        <v>5999.3760000000002</v>
      </c>
      <c r="AA44" s="168">
        <v>5837.9440000000004</v>
      </c>
      <c r="AB44" s="220">
        <v>0.97299999999999998</v>
      </c>
      <c r="AC44" s="170">
        <v>478203.85</v>
      </c>
      <c r="AD44" s="168">
        <v>451257.82</v>
      </c>
      <c r="AE44" s="220">
        <v>0.94399999999999995</v>
      </c>
    </row>
    <row r="45" spans="1:31">
      <c r="A45" s="111" t="s">
        <v>568</v>
      </c>
      <c r="B45" s="167">
        <v>6963433.7029999997</v>
      </c>
      <c r="C45" s="168">
        <v>6860348.6610000003</v>
      </c>
      <c r="D45" s="220">
        <v>0.98499999999999999</v>
      </c>
      <c r="E45" s="170">
        <v>5981226.7529999996</v>
      </c>
      <c r="F45" s="168">
        <v>5883659.4419999998</v>
      </c>
      <c r="G45" s="220">
        <v>0.98399999999999999</v>
      </c>
      <c r="H45" s="167">
        <v>2222336.048</v>
      </c>
      <c r="I45" s="168">
        <v>2156108.821</v>
      </c>
      <c r="J45" s="220">
        <v>0.97</v>
      </c>
      <c r="K45" s="170">
        <v>3758890.7050000001</v>
      </c>
      <c r="L45" s="168">
        <v>3727550.6209999998</v>
      </c>
      <c r="M45" s="220">
        <v>0.99199999999999999</v>
      </c>
      <c r="N45" s="167">
        <v>982206.95</v>
      </c>
      <c r="O45" s="168">
        <v>976689.21900000004</v>
      </c>
      <c r="P45" s="220">
        <v>0.99399999999999999</v>
      </c>
      <c r="Q45" s="170">
        <v>1517519.061</v>
      </c>
      <c r="R45" s="168">
        <v>1504989.1780000001</v>
      </c>
      <c r="S45" s="220">
        <v>0.99199999999999999</v>
      </c>
      <c r="T45" s="167">
        <v>605106.85800000001</v>
      </c>
      <c r="U45" s="168">
        <v>586866.41099999996</v>
      </c>
      <c r="V45" s="220">
        <v>0.97</v>
      </c>
      <c r="W45" s="170">
        <v>602358.82200000004</v>
      </c>
      <c r="X45" s="168">
        <v>584132.90500000003</v>
      </c>
      <c r="Y45" s="220">
        <v>0.97</v>
      </c>
      <c r="Z45" s="167">
        <v>2748.0360000000001</v>
      </c>
      <c r="AA45" s="168">
        <v>2733.5059999999999</v>
      </c>
      <c r="AB45" s="220">
        <v>0.995</v>
      </c>
      <c r="AC45" s="170">
        <v>368927.2</v>
      </c>
      <c r="AD45" s="168">
        <v>352039.96</v>
      </c>
      <c r="AE45" s="220">
        <v>0.95399999999999996</v>
      </c>
    </row>
    <row r="46" spans="1:31">
      <c r="A46" s="171" t="s">
        <v>569</v>
      </c>
      <c r="B46" s="172">
        <v>9548874.3049999997</v>
      </c>
      <c r="C46" s="173">
        <v>9421512.3129999992</v>
      </c>
      <c r="D46" s="221">
        <v>0.98699999999999999</v>
      </c>
      <c r="E46" s="175">
        <v>8191886.5599999996</v>
      </c>
      <c r="F46" s="173">
        <v>8070535.0319999997</v>
      </c>
      <c r="G46" s="221">
        <v>0.98499999999999999</v>
      </c>
      <c r="H46" s="172">
        <v>2972921.58</v>
      </c>
      <c r="I46" s="173">
        <v>2894191.0610000002</v>
      </c>
      <c r="J46" s="221">
        <v>0.97399999999999998</v>
      </c>
      <c r="K46" s="175">
        <v>5218964.9800000004</v>
      </c>
      <c r="L46" s="173">
        <v>5176343.9709999999</v>
      </c>
      <c r="M46" s="221">
        <v>0.99199999999999999</v>
      </c>
      <c r="N46" s="172">
        <v>1356987.7450000001</v>
      </c>
      <c r="O46" s="173">
        <v>1350977.281</v>
      </c>
      <c r="P46" s="221">
        <v>0.996</v>
      </c>
      <c r="Q46" s="175">
        <v>2357653.068</v>
      </c>
      <c r="R46" s="173">
        <v>2338089.7409999999</v>
      </c>
      <c r="S46" s="221">
        <v>0.99199999999999999</v>
      </c>
      <c r="T46" s="172">
        <v>808921.87</v>
      </c>
      <c r="U46" s="173">
        <v>786590.52099999995</v>
      </c>
      <c r="V46" s="221">
        <v>0.97199999999999998</v>
      </c>
      <c r="W46" s="175">
        <v>806389.00699999998</v>
      </c>
      <c r="X46" s="173">
        <v>784061.00800000003</v>
      </c>
      <c r="Y46" s="221">
        <v>0.97199999999999998</v>
      </c>
      <c r="Z46" s="172">
        <v>2532.8629999999998</v>
      </c>
      <c r="AA46" s="173">
        <v>2529.5129999999999</v>
      </c>
      <c r="AB46" s="221">
        <v>0.999</v>
      </c>
      <c r="AC46" s="175">
        <v>520599.62</v>
      </c>
      <c r="AD46" s="173">
        <v>489511.65</v>
      </c>
      <c r="AE46" s="221">
        <v>0.94</v>
      </c>
    </row>
    <row r="47" spans="1:31">
      <c r="A47" s="111" t="s">
        <v>570</v>
      </c>
      <c r="B47" s="176">
        <v>12140148.660999998</v>
      </c>
      <c r="C47" s="168">
        <v>12016961.659</v>
      </c>
      <c r="D47" s="220">
        <v>0.99</v>
      </c>
      <c r="E47" s="176">
        <v>10609269.780999999</v>
      </c>
      <c r="F47" s="168">
        <v>10493839.143999999</v>
      </c>
      <c r="G47" s="220">
        <v>0.98899999999999999</v>
      </c>
      <c r="H47" s="176">
        <v>3956397.594</v>
      </c>
      <c r="I47" s="168">
        <v>3885323.6189999999</v>
      </c>
      <c r="J47" s="220">
        <v>0.98199999999999998</v>
      </c>
      <c r="K47" s="176">
        <v>6652872.1869999999</v>
      </c>
      <c r="L47" s="168">
        <v>6608515.5250000004</v>
      </c>
      <c r="M47" s="220">
        <v>0.99299999999999999</v>
      </c>
      <c r="N47" s="176">
        <v>1530878.88</v>
      </c>
      <c r="O47" s="168">
        <v>1523122.5149999999</v>
      </c>
      <c r="P47" s="220">
        <v>0.995</v>
      </c>
      <c r="Q47" s="176">
        <v>2731475.7949999999</v>
      </c>
      <c r="R47" s="168">
        <v>2714869.219</v>
      </c>
      <c r="S47" s="220">
        <v>0.99399999999999999</v>
      </c>
      <c r="T47" s="176">
        <v>1056507.3600000001</v>
      </c>
      <c r="U47" s="168">
        <v>1040335.314</v>
      </c>
      <c r="V47" s="220">
        <v>0.98499999999999999</v>
      </c>
      <c r="W47" s="176">
        <v>1050999.8640000001</v>
      </c>
      <c r="X47" s="168">
        <v>1034927.683</v>
      </c>
      <c r="Y47" s="220">
        <v>0.98499999999999999</v>
      </c>
      <c r="Z47" s="176">
        <v>5507.4960000000001</v>
      </c>
      <c r="AA47" s="168">
        <v>5407.6310000000003</v>
      </c>
      <c r="AB47" s="220">
        <v>0.98199999999999998</v>
      </c>
      <c r="AC47" s="176">
        <v>854182.88</v>
      </c>
      <c r="AD47" s="168">
        <v>829600.29</v>
      </c>
      <c r="AE47" s="220">
        <v>0.97099999999999997</v>
      </c>
    </row>
    <row r="48" spans="1:31">
      <c r="A48" s="111" t="s">
        <v>571</v>
      </c>
      <c r="B48" s="176">
        <v>5756284.7190000005</v>
      </c>
      <c r="C48" s="168">
        <v>5665828.2050000001</v>
      </c>
      <c r="D48" s="220">
        <v>0.98399999999999999</v>
      </c>
      <c r="E48" s="176">
        <v>5040080.8130000001</v>
      </c>
      <c r="F48" s="168">
        <v>4953114.5350000001</v>
      </c>
      <c r="G48" s="220">
        <v>0.98299999999999998</v>
      </c>
      <c r="H48" s="176">
        <v>2071582.2590000001</v>
      </c>
      <c r="I48" s="168">
        <v>2015869.331</v>
      </c>
      <c r="J48" s="220">
        <v>0.97299999999999998</v>
      </c>
      <c r="K48" s="176">
        <v>2968498.554</v>
      </c>
      <c r="L48" s="168">
        <v>2937245.2039999999</v>
      </c>
      <c r="M48" s="220">
        <v>0.98899999999999999</v>
      </c>
      <c r="N48" s="176">
        <v>716203.90599999996</v>
      </c>
      <c r="O48" s="168">
        <v>712713.67</v>
      </c>
      <c r="P48" s="220">
        <v>0.995</v>
      </c>
      <c r="Q48" s="176">
        <v>1456912.034</v>
      </c>
      <c r="R48" s="168">
        <v>1447141.5390000001</v>
      </c>
      <c r="S48" s="220">
        <v>0.99299999999999999</v>
      </c>
      <c r="T48" s="176">
        <v>599237.41700000002</v>
      </c>
      <c r="U48" s="168">
        <v>587105.31099999999</v>
      </c>
      <c r="V48" s="220">
        <v>0.98</v>
      </c>
      <c r="W48" s="176">
        <v>596581.62600000005</v>
      </c>
      <c r="X48" s="168">
        <v>584626.09</v>
      </c>
      <c r="Y48" s="220">
        <v>0.98</v>
      </c>
      <c r="Z48" s="176">
        <v>2655.7910000000002</v>
      </c>
      <c r="AA48" s="168">
        <v>2479.221</v>
      </c>
      <c r="AB48" s="220">
        <v>0.93400000000000005</v>
      </c>
      <c r="AC48" s="176">
        <v>316717.65999999997</v>
      </c>
      <c r="AD48" s="168">
        <v>303246.07</v>
      </c>
      <c r="AE48" s="220">
        <v>0.95699999999999996</v>
      </c>
    </row>
    <row r="49" spans="1:31">
      <c r="A49" s="111" t="s">
        <v>572</v>
      </c>
      <c r="B49" s="176">
        <v>53538095.436000004</v>
      </c>
      <c r="C49" s="168">
        <v>52657922.630999997</v>
      </c>
      <c r="D49" s="220">
        <v>0.98399999999999999</v>
      </c>
      <c r="E49" s="176">
        <v>46048273.990000002</v>
      </c>
      <c r="F49" s="168">
        <v>45210649.365999997</v>
      </c>
      <c r="G49" s="220">
        <v>0.98199999999999998</v>
      </c>
      <c r="H49" s="176">
        <v>18567753.009</v>
      </c>
      <c r="I49" s="168">
        <v>17990525.074999999</v>
      </c>
      <c r="J49" s="220">
        <v>0.96899999999999997</v>
      </c>
      <c r="K49" s="176">
        <v>27480520.980999999</v>
      </c>
      <c r="L49" s="168">
        <v>27220124.291000001</v>
      </c>
      <c r="M49" s="220">
        <v>0.99099999999999999</v>
      </c>
      <c r="N49" s="176">
        <v>7489821.4460000005</v>
      </c>
      <c r="O49" s="168">
        <v>7447273.2649999997</v>
      </c>
      <c r="P49" s="220">
        <v>0.99399999999999999</v>
      </c>
      <c r="Q49" s="176">
        <v>12446295.560000001</v>
      </c>
      <c r="R49" s="168">
        <v>12370841.044</v>
      </c>
      <c r="S49" s="220">
        <v>0.99399999999999999</v>
      </c>
      <c r="T49" s="176">
        <v>4689017.41</v>
      </c>
      <c r="U49" s="168">
        <v>4561198.8049999997</v>
      </c>
      <c r="V49" s="220">
        <v>0.97299999999999998</v>
      </c>
      <c r="W49" s="176">
        <v>4653539.0329999998</v>
      </c>
      <c r="X49" s="168">
        <v>4526478.3559999997</v>
      </c>
      <c r="Y49" s="220">
        <v>0.97299999999999998</v>
      </c>
      <c r="Z49" s="176">
        <v>35478.377</v>
      </c>
      <c r="AA49" s="168">
        <v>34720.449000000001</v>
      </c>
      <c r="AB49" s="220">
        <v>0.97899999999999998</v>
      </c>
      <c r="AC49" s="176">
        <v>4278155.8049999997</v>
      </c>
      <c r="AD49" s="168">
        <v>4125868.7450000001</v>
      </c>
      <c r="AE49" s="220">
        <v>0.96399999999999997</v>
      </c>
    </row>
    <row r="50" spans="1:31">
      <c r="A50" s="111" t="s">
        <v>573</v>
      </c>
      <c r="B50" s="176">
        <v>8167624.4079999998</v>
      </c>
      <c r="C50" s="168">
        <v>8066643.4270000001</v>
      </c>
      <c r="D50" s="220">
        <v>0.98799999999999999</v>
      </c>
      <c r="E50" s="176">
        <v>7133658.3810000001</v>
      </c>
      <c r="F50" s="168">
        <v>7037570.7609999999</v>
      </c>
      <c r="G50" s="220">
        <v>0.98699999999999999</v>
      </c>
      <c r="H50" s="176">
        <v>2740313.0180000002</v>
      </c>
      <c r="I50" s="168">
        <v>2678259.8119999999</v>
      </c>
      <c r="J50" s="220">
        <v>0.97699999999999998</v>
      </c>
      <c r="K50" s="176">
        <v>4393345.3629999999</v>
      </c>
      <c r="L50" s="168">
        <v>4359310.949</v>
      </c>
      <c r="M50" s="220">
        <v>0.99199999999999999</v>
      </c>
      <c r="N50" s="176">
        <v>1033966.027</v>
      </c>
      <c r="O50" s="168">
        <v>1029072.666</v>
      </c>
      <c r="P50" s="220">
        <v>0.995</v>
      </c>
      <c r="Q50" s="176">
        <v>2033928.6850000001</v>
      </c>
      <c r="R50" s="168">
        <v>2020272.0220000001</v>
      </c>
      <c r="S50" s="220">
        <v>0.99299999999999999</v>
      </c>
      <c r="T50" s="176">
        <v>901748.848</v>
      </c>
      <c r="U50" s="168">
        <v>880182.83299999998</v>
      </c>
      <c r="V50" s="220">
        <v>0.97599999999999998</v>
      </c>
      <c r="W50" s="176">
        <v>898586.49399999995</v>
      </c>
      <c r="X50" s="168">
        <v>877022.549</v>
      </c>
      <c r="Y50" s="220">
        <v>0.97599999999999998</v>
      </c>
      <c r="Z50" s="176">
        <v>3162.3539999999998</v>
      </c>
      <c r="AA50" s="168">
        <v>3160.2840000000001</v>
      </c>
      <c r="AB50" s="220">
        <v>0.999</v>
      </c>
      <c r="AC50" s="176">
        <v>521751.62</v>
      </c>
      <c r="AD50" s="168">
        <v>502675.93</v>
      </c>
      <c r="AE50" s="220">
        <v>0.96299999999999997</v>
      </c>
    </row>
    <row r="51" spans="1:31">
      <c r="A51" s="171" t="s">
        <v>574</v>
      </c>
      <c r="B51" s="176">
        <v>11539470.248</v>
      </c>
      <c r="C51" s="168">
        <v>11379617.790000001</v>
      </c>
      <c r="D51" s="220">
        <v>0.98599999999999999</v>
      </c>
      <c r="E51" s="176">
        <v>9974335.5059999991</v>
      </c>
      <c r="F51" s="168">
        <v>9821060.4940000009</v>
      </c>
      <c r="G51" s="220">
        <v>0.98499999999999999</v>
      </c>
      <c r="H51" s="176">
        <v>4048078.5550000002</v>
      </c>
      <c r="I51" s="168">
        <v>3940420.9139999999</v>
      </c>
      <c r="J51" s="220">
        <v>0.97299999999999998</v>
      </c>
      <c r="K51" s="176">
        <v>5926256.9510000004</v>
      </c>
      <c r="L51" s="168">
        <v>5880639.5800000001</v>
      </c>
      <c r="M51" s="220">
        <v>0.99199999999999999</v>
      </c>
      <c r="N51" s="176">
        <v>1565134.7420000001</v>
      </c>
      <c r="O51" s="168">
        <v>1558557.2960000001</v>
      </c>
      <c r="P51" s="220">
        <v>0.996</v>
      </c>
      <c r="Q51" s="176">
        <v>2916607.1609999998</v>
      </c>
      <c r="R51" s="168">
        <v>2892267.93</v>
      </c>
      <c r="S51" s="220">
        <v>0.99199999999999999</v>
      </c>
      <c r="T51" s="176">
        <v>1173147.287</v>
      </c>
      <c r="U51" s="168">
        <v>1146293.8689999999</v>
      </c>
      <c r="V51" s="220">
        <v>0.97699999999999998</v>
      </c>
      <c r="W51" s="176">
        <v>1169064.1200000001</v>
      </c>
      <c r="X51" s="168">
        <v>1142214.3940000001</v>
      </c>
      <c r="Y51" s="220">
        <v>0.97699999999999998</v>
      </c>
      <c r="Z51" s="176">
        <v>4083.1669999999999</v>
      </c>
      <c r="AA51" s="168">
        <v>4079.4749999999999</v>
      </c>
      <c r="AB51" s="220">
        <v>0.999</v>
      </c>
      <c r="AC51" s="176">
        <v>618700.5</v>
      </c>
      <c r="AD51" s="168">
        <v>586638.43000000005</v>
      </c>
      <c r="AE51" s="220">
        <v>0.94799999999999995</v>
      </c>
    </row>
    <row r="52" spans="1:31">
      <c r="A52" s="111" t="s">
        <v>575</v>
      </c>
      <c r="B52" s="163">
        <v>17085184.851999998</v>
      </c>
      <c r="C52" s="164">
        <v>16858512.895</v>
      </c>
      <c r="D52" s="218">
        <v>0.98699999999999999</v>
      </c>
      <c r="E52" s="166">
        <v>14957975.271</v>
      </c>
      <c r="F52" s="164">
        <v>14740643.584000001</v>
      </c>
      <c r="G52" s="218">
        <v>0.98499999999999999</v>
      </c>
      <c r="H52" s="163">
        <v>5835336.4119999995</v>
      </c>
      <c r="I52" s="164">
        <v>5689360.7999999998</v>
      </c>
      <c r="J52" s="218">
        <v>0.97499999999999998</v>
      </c>
      <c r="K52" s="166">
        <v>9122638.8589999992</v>
      </c>
      <c r="L52" s="164">
        <v>9051282.784</v>
      </c>
      <c r="M52" s="218">
        <v>0.99199999999999999</v>
      </c>
      <c r="N52" s="163">
        <v>2127209.5809999998</v>
      </c>
      <c r="O52" s="164">
        <v>2117869.3110000002</v>
      </c>
      <c r="P52" s="218">
        <v>0.996</v>
      </c>
      <c r="Q52" s="166">
        <v>3676821.4950000001</v>
      </c>
      <c r="R52" s="164">
        <v>3652152.6910000001</v>
      </c>
      <c r="S52" s="218">
        <v>0.99299999999999999</v>
      </c>
      <c r="T52" s="163">
        <v>1770332.527</v>
      </c>
      <c r="U52" s="164">
        <v>1729844.7560000001</v>
      </c>
      <c r="V52" s="218">
        <v>0.97699999999999998</v>
      </c>
      <c r="W52" s="166">
        <v>1756124.986</v>
      </c>
      <c r="X52" s="164">
        <v>1715854.9790000001</v>
      </c>
      <c r="Y52" s="218">
        <v>0.97699999999999998</v>
      </c>
      <c r="Z52" s="163">
        <v>14207.540999999999</v>
      </c>
      <c r="AA52" s="164">
        <v>13989.777</v>
      </c>
      <c r="AB52" s="218">
        <v>0.98499999999999999</v>
      </c>
      <c r="AC52" s="166">
        <v>1023316.76</v>
      </c>
      <c r="AD52" s="164">
        <v>988106.7</v>
      </c>
      <c r="AE52" s="218">
        <v>0.96599999999999997</v>
      </c>
    </row>
    <row r="53" spans="1:31">
      <c r="A53" s="111" t="s">
        <v>576</v>
      </c>
      <c r="B53" s="167">
        <v>10729446.348999999</v>
      </c>
      <c r="C53" s="168">
        <v>10596510.724000001</v>
      </c>
      <c r="D53" s="220">
        <v>0.98799999999999999</v>
      </c>
      <c r="E53" s="170">
        <v>9516570.7829999998</v>
      </c>
      <c r="F53" s="168">
        <v>9390065.1750000007</v>
      </c>
      <c r="G53" s="220">
        <v>0.98699999999999999</v>
      </c>
      <c r="H53" s="167">
        <v>3684813.0589999999</v>
      </c>
      <c r="I53" s="168">
        <v>3601659.9470000002</v>
      </c>
      <c r="J53" s="220">
        <v>0.97699999999999998</v>
      </c>
      <c r="K53" s="170">
        <v>5831757.7240000004</v>
      </c>
      <c r="L53" s="168">
        <v>5788405.2280000001</v>
      </c>
      <c r="M53" s="220">
        <v>0.99299999999999999</v>
      </c>
      <c r="N53" s="167">
        <v>1212875.5660000001</v>
      </c>
      <c r="O53" s="168">
        <v>1206445.5490000001</v>
      </c>
      <c r="P53" s="220">
        <v>0.995</v>
      </c>
      <c r="Q53" s="170">
        <v>2589099.9959999998</v>
      </c>
      <c r="R53" s="168">
        <v>2571666.2450000001</v>
      </c>
      <c r="S53" s="220">
        <v>0.99299999999999999</v>
      </c>
      <c r="T53" s="167">
        <v>1031833.67</v>
      </c>
      <c r="U53" s="168">
        <v>1008992.513</v>
      </c>
      <c r="V53" s="220">
        <v>0.97799999999999998</v>
      </c>
      <c r="W53" s="170">
        <v>1027795.956</v>
      </c>
      <c r="X53" s="168">
        <v>1005031.769</v>
      </c>
      <c r="Y53" s="220">
        <v>0.97799999999999998</v>
      </c>
      <c r="Z53" s="167">
        <v>4037.7139999999999</v>
      </c>
      <c r="AA53" s="168">
        <v>3960.7440000000001</v>
      </c>
      <c r="AB53" s="220">
        <v>0.98099999999999998</v>
      </c>
      <c r="AC53" s="170">
        <v>591187.53</v>
      </c>
      <c r="AD53" s="168">
        <v>559849.98</v>
      </c>
      <c r="AE53" s="220">
        <v>0.94699999999999995</v>
      </c>
    </row>
    <row r="54" spans="1:31">
      <c r="A54" s="111" t="s">
        <v>577</v>
      </c>
      <c r="B54" s="167">
        <v>9580073.8690000009</v>
      </c>
      <c r="C54" s="168">
        <v>9482343.8269999996</v>
      </c>
      <c r="D54" s="220">
        <v>0.99</v>
      </c>
      <c r="E54" s="170">
        <v>8373578.5920000002</v>
      </c>
      <c r="F54" s="168">
        <v>8281494</v>
      </c>
      <c r="G54" s="220">
        <v>0.98899999999999999</v>
      </c>
      <c r="H54" s="167">
        <v>3132508.5219999999</v>
      </c>
      <c r="I54" s="168">
        <v>3077337.5660000001</v>
      </c>
      <c r="J54" s="220">
        <v>0.98199999999999998</v>
      </c>
      <c r="K54" s="170">
        <v>5241070.07</v>
      </c>
      <c r="L54" s="168">
        <v>5204156.4340000004</v>
      </c>
      <c r="M54" s="220">
        <v>0.99299999999999999</v>
      </c>
      <c r="N54" s="167">
        <v>1206495.277</v>
      </c>
      <c r="O54" s="168">
        <v>1200849.827</v>
      </c>
      <c r="P54" s="220">
        <v>0.995</v>
      </c>
      <c r="Q54" s="170">
        <v>2405085.0019999999</v>
      </c>
      <c r="R54" s="168">
        <v>2391994.7030000002</v>
      </c>
      <c r="S54" s="220">
        <v>0.995</v>
      </c>
      <c r="T54" s="167">
        <v>930984.55</v>
      </c>
      <c r="U54" s="168">
        <v>916136.37300000002</v>
      </c>
      <c r="V54" s="220">
        <v>0.98399999999999999</v>
      </c>
      <c r="W54" s="170">
        <v>922476.84</v>
      </c>
      <c r="X54" s="168">
        <v>907826.15300000005</v>
      </c>
      <c r="Y54" s="220">
        <v>0.98399999999999999</v>
      </c>
      <c r="Z54" s="167">
        <v>8507.7099999999991</v>
      </c>
      <c r="AA54" s="168">
        <v>8310.2199999999993</v>
      </c>
      <c r="AB54" s="220">
        <v>0.97699999999999998</v>
      </c>
      <c r="AC54" s="170">
        <v>624077.56999999995</v>
      </c>
      <c r="AD54" s="168">
        <v>600516.34</v>
      </c>
      <c r="AE54" s="220">
        <v>0.96199999999999997</v>
      </c>
    </row>
    <row r="55" spans="1:31">
      <c r="A55" s="111" t="s">
        <v>578</v>
      </c>
      <c r="B55" s="167">
        <v>15235361.608999999</v>
      </c>
      <c r="C55" s="168">
        <v>15023643.807</v>
      </c>
      <c r="D55" s="220">
        <v>0.98599999999999999</v>
      </c>
      <c r="E55" s="170">
        <v>13401518.623</v>
      </c>
      <c r="F55" s="168">
        <v>13199206.783</v>
      </c>
      <c r="G55" s="220">
        <v>0.98499999999999999</v>
      </c>
      <c r="H55" s="167">
        <v>5282912.0539999995</v>
      </c>
      <c r="I55" s="168">
        <v>5149903.233</v>
      </c>
      <c r="J55" s="220">
        <v>0.97499999999999998</v>
      </c>
      <c r="K55" s="170">
        <v>8118606.5690000001</v>
      </c>
      <c r="L55" s="168">
        <v>8049303.5499999998</v>
      </c>
      <c r="M55" s="220">
        <v>0.99099999999999999</v>
      </c>
      <c r="N55" s="167">
        <v>1833842.986</v>
      </c>
      <c r="O55" s="168">
        <v>1824437.024</v>
      </c>
      <c r="P55" s="220">
        <v>0.995</v>
      </c>
      <c r="Q55" s="170">
        <v>3330477.0929999999</v>
      </c>
      <c r="R55" s="168">
        <v>3310251.8149999999</v>
      </c>
      <c r="S55" s="220">
        <v>0.99399999999999999</v>
      </c>
      <c r="T55" s="167">
        <v>1508046.6980000001</v>
      </c>
      <c r="U55" s="168">
        <v>1474383.1359999999</v>
      </c>
      <c r="V55" s="220">
        <v>0.97799999999999998</v>
      </c>
      <c r="W55" s="170">
        <v>1499597.406</v>
      </c>
      <c r="X55" s="168">
        <v>1466103.7239999999</v>
      </c>
      <c r="Y55" s="220">
        <v>0.97799999999999998</v>
      </c>
      <c r="Z55" s="167">
        <v>8449.2919999999995</v>
      </c>
      <c r="AA55" s="168">
        <v>8279.4120000000003</v>
      </c>
      <c r="AB55" s="220">
        <v>0.98</v>
      </c>
      <c r="AC55" s="170">
        <v>905227.33</v>
      </c>
      <c r="AD55" s="168">
        <v>867565.02500000002</v>
      </c>
      <c r="AE55" s="220">
        <v>0.95799999999999996</v>
      </c>
    </row>
    <row r="56" spans="1:31">
      <c r="A56" s="171" t="s">
        <v>579</v>
      </c>
      <c r="B56" s="172">
        <v>13096696.144000001</v>
      </c>
      <c r="C56" s="173">
        <v>12896635.757999999</v>
      </c>
      <c r="D56" s="221">
        <v>0.98499999999999999</v>
      </c>
      <c r="E56" s="175">
        <v>11428404.142000001</v>
      </c>
      <c r="F56" s="173">
        <v>11238645.773</v>
      </c>
      <c r="G56" s="221">
        <v>0.98299999999999998</v>
      </c>
      <c r="H56" s="172">
        <v>4673711.5530000003</v>
      </c>
      <c r="I56" s="173">
        <v>4538394.3059999999</v>
      </c>
      <c r="J56" s="221">
        <v>0.97099999999999997</v>
      </c>
      <c r="K56" s="175">
        <v>6754692.5889999997</v>
      </c>
      <c r="L56" s="173">
        <v>6700251.4670000002</v>
      </c>
      <c r="M56" s="221">
        <v>0.99199999999999999</v>
      </c>
      <c r="N56" s="172">
        <v>1668292.0020000001</v>
      </c>
      <c r="O56" s="173">
        <v>1657989.9850000001</v>
      </c>
      <c r="P56" s="221">
        <v>0.99399999999999999</v>
      </c>
      <c r="Q56" s="175">
        <v>3092766.26</v>
      </c>
      <c r="R56" s="173">
        <v>3070569.8489999999</v>
      </c>
      <c r="S56" s="221">
        <v>0.99299999999999999</v>
      </c>
      <c r="T56" s="172">
        <v>1142845.3929999999</v>
      </c>
      <c r="U56" s="173">
        <v>1112933.352</v>
      </c>
      <c r="V56" s="221">
        <v>0.97399999999999998</v>
      </c>
      <c r="W56" s="175">
        <v>1136111.6810000001</v>
      </c>
      <c r="X56" s="173">
        <v>1106308.04</v>
      </c>
      <c r="Y56" s="221">
        <v>0.97399999999999998</v>
      </c>
      <c r="Z56" s="172">
        <v>6733.7120000000004</v>
      </c>
      <c r="AA56" s="173">
        <v>6625.3119999999999</v>
      </c>
      <c r="AB56" s="221">
        <v>0.98399999999999999</v>
      </c>
      <c r="AC56" s="175">
        <v>1077832.135</v>
      </c>
      <c r="AD56" s="173">
        <v>1028219.8050000001</v>
      </c>
      <c r="AE56" s="221">
        <v>0.95399999999999996</v>
      </c>
    </row>
    <row r="57" spans="1:31" ht="21.75" customHeight="1">
      <c r="B57" s="224" t="s">
        <v>636</v>
      </c>
      <c r="C57" s="225"/>
      <c r="D57" s="225"/>
      <c r="E57" s="224"/>
      <c r="F57" s="225"/>
      <c r="G57" s="225"/>
      <c r="H57" s="225"/>
      <c r="I57" s="225"/>
      <c r="J57" s="225"/>
      <c r="K57" s="225"/>
      <c r="L57" s="225"/>
      <c r="M57" s="225"/>
      <c r="N57" s="225"/>
      <c r="O57" s="225"/>
      <c r="P57" s="225"/>
      <c r="Q57" s="225"/>
      <c r="R57" s="225"/>
      <c r="S57" s="225"/>
      <c r="T57" s="225"/>
      <c r="U57" s="225"/>
      <c r="V57" s="225"/>
      <c r="W57" s="225"/>
      <c r="X57" s="225"/>
      <c r="Y57" s="225"/>
      <c r="Z57" s="225"/>
      <c r="AA57" s="225"/>
      <c r="AB57" s="225"/>
      <c r="AC57" s="225"/>
      <c r="AD57" s="225"/>
      <c r="AE57" s="225"/>
    </row>
  </sheetData>
  <customSheetViews>
    <customSheetView guid="{6F28069D-A7F4-41D2-AA1B-4487F97E36F1}" showPageBreaks="1" printArea="1" showRuler="0">
      <pageMargins left="0.78740157480314965" right="0.39370078740157483" top="0.78740157480314965" bottom="0.39370078740157483" header="0.51181102362204722" footer="0.51181102362204722"/>
      <pageSetup paperSize="8" orientation="landscape" r:id="rId1"/>
      <headerFooter alignWithMargins="0"/>
    </customSheetView>
  </customSheetViews>
  <mergeCells count="13">
    <mergeCell ref="AC3:AE4"/>
    <mergeCell ref="B3:D4"/>
    <mergeCell ref="A3:A5"/>
    <mergeCell ref="T3:AB3"/>
    <mergeCell ref="T4:V4"/>
    <mergeCell ref="W4:Y4"/>
    <mergeCell ref="Z4:AB4"/>
    <mergeCell ref="N3:P4"/>
    <mergeCell ref="Q3:S4"/>
    <mergeCell ref="E3:M3"/>
    <mergeCell ref="E4:G4"/>
    <mergeCell ref="H4:J4"/>
    <mergeCell ref="K4:M4"/>
  </mergeCells>
  <phoneticPr fontId="2"/>
  <pageMargins left="0.78740157480314965" right="0.39370078740157483" top="0.59055118110236227" bottom="0.39370078740157483" header="0.51181102362204722" footer="0.51181102362204722"/>
  <pageSetup paperSize="9" scale="65" orientation="landscape" r:id="rId2"/>
  <headerFooter alignWithMargins="0"/>
  <colBreaks count="1" manualBreakCount="1">
    <brk id="16" max="5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6"/>
  <dimension ref="A1:E53"/>
  <sheetViews>
    <sheetView workbookViewId="0">
      <selection sqref="A1:E1"/>
    </sheetView>
  </sheetViews>
  <sheetFormatPr defaultColWidth="9" defaultRowHeight="13"/>
  <cols>
    <col min="1" max="1" width="1.7265625" style="445" customWidth="1"/>
    <col min="2" max="2" width="14" style="445" customWidth="1"/>
    <col min="3" max="3" width="0.453125" style="445" customWidth="1"/>
    <col min="4" max="4" width="3" style="445" customWidth="1"/>
    <col min="5" max="5" width="74.7265625" style="445" bestFit="1" customWidth="1"/>
    <col min="6" max="16384" width="9" style="445"/>
  </cols>
  <sheetData>
    <row r="1" spans="1:5" ht="24" customHeight="1">
      <c r="A1" s="766" t="s">
        <v>305</v>
      </c>
      <c r="B1" s="766"/>
      <c r="C1" s="766"/>
      <c r="D1" s="766"/>
      <c r="E1" s="766"/>
    </row>
    <row r="2" spans="1:5" ht="30" customHeight="1">
      <c r="A2" s="446"/>
      <c r="C2" s="447"/>
      <c r="D2" s="447"/>
      <c r="E2" s="447"/>
    </row>
    <row r="3" spans="1:5" ht="14.25" customHeight="1">
      <c r="B3" s="764" t="s">
        <v>288</v>
      </c>
      <c r="C3" s="764"/>
      <c r="D3" s="448"/>
      <c r="E3" s="449" t="s">
        <v>289</v>
      </c>
    </row>
    <row r="4" spans="1:5" ht="14.25" customHeight="1">
      <c r="B4" s="448"/>
      <c r="C4" s="448"/>
      <c r="D4" s="448"/>
      <c r="E4" s="450"/>
    </row>
    <row r="5" spans="1:5" ht="14.25" customHeight="1">
      <c r="B5" s="764" t="s">
        <v>290</v>
      </c>
      <c r="C5" s="764"/>
      <c r="D5" s="448"/>
      <c r="E5" s="496" t="s">
        <v>324</v>
      </c>
    </row>
    <row r="6" spans="1:5" ht="14.25" customHeight="1">
      <c r="B6" s="448"/>
      <c r="C6" s="448"/>
      <c r="D6" s="448"/>
      <c r="E6" s="450"/>
    </row>
    <row r="7" spans="1:5" ht="14.25" customHeight="1">
      <c r="B7" s="764" t="s">
        <v>291</v>
      </c>
      <c r="C7" s="764"/>
      <c r="D7" s="448"/>
      <c r="E7" s="496" t="s">
        <v>200</v>
      </c>
    </row>
    <row r="8" spans="1:5" ht="14.25" customHeight="1">
      <c r="B8" s="448"/>
      <c r="C8" s="448"/>
      <c r="D8" s="448"/>
      <c r="E8" s="450"/>
    </row>
    <row r="9" spans="1:5" ht="14.25" customHeight="1">
      <c r="B9" s="764" t="s">
        <v>292</v>
      </c>
      <c r="C9" s="764"/>
      <c r="D9" s="448"/>
      <c r="E9" s="449" t="s">
        <v>677</v>
      </c>
    </row>
    <row r="10" spans="1:5" ht="14.25" customHeight="1">
      <c r="B10" s="448"/>
      <c r="C10" s="448"/>
      <c r="D10" s="448"/>
      <c r="E10" s="450"/>
    </row>
    <row r="11" spans="1:5" ht="14.25" customHeight="1">
      <c r="B11" s="448" t="s">
        <v>293</v>
      </c>
      <c r="C11" s="448"/>
      <c r="D11" s="448"/>
      <c r="E11" s="487" t="s">
        <v>678</v>
      </c>
    </row>
    <row r="12" spans="1:5" ht="14.25" customHeight="1">
      <c r="B12" s="448"/>
      <c r="C12" s="448"/>
      <c r="D12" s="448"/>
      <c r="E12" s="450"/>
    </row>
    <row r="13" spans="1:5" ht="14.25" customHeight="1">
      <c r="B13" s="764" t="s">
        <v>294</v>
      </c>
      <c r="C13" s="764"/>
      <c r="D13" s="448"/>
      <c r="E13" s="496" t="s">
        <v>679</v>
      </c>
    </row>
    <row r="14" spans="1:5" ht="14.25" customHeight="1">
      <c r="B14" s="448"/>
      <c r="C14" s="448"/>
      <c r="D14" s="448"/>
      <c r="E14" s="450"/>
    </row>
    <row r="15" spans="1:5" ht="14.25" customHeight="1">
      <c r="B15" s="448" t="s">
        <v>295</v>
      </c>
      <c r="C15" s="448"/>
      <c r="D15" s="448"/>
      <c r="E15" s="496" t="s">
        <v>680</v>
      </c>
    </row>
    <row r="16" spans="1:5" ht="14.25" customHeight="1">
      <c r="B16" s="448"/>
      <c r="C16" s="448"/>
      <c r="D16" s="448"/>
      <c r="E16" s="450"/>
    </row>
    <row r="17" spans="2:5" ht="14.25" customHeight="1">
      <c r="B17" s="764" t="s">
        <v>296</v>
      </c>
      <c r="C17" s="764"/>
      <c r="D17" s="448"/>
      <c r="E17" s="496" t="s">
        <v>681</v>
      </c>
    </row>
    <row r="18" spans="2:5" ht="14.25" customHeight="1">
      <c r="B18" s="448"/>
      <c r="C18" s="448"/>
      <c r="D18" s="448"/>
      <c r="E18" s="450"/>
    </row>
    <row r="19" spans="2:5" ht="14.25" customHeight="1">
      <c r="B19" s="448" t="s">
        <v>299</v>
      </c>
      <c r="C19" s="448"/>
      <c r="D19" s="448"/>
      <c r="E19" s="496" t="s">
        <v>682</v>
      </c>
    </row>
    <row r="20" spans="2:5" ht="14.25" customHeight="1">
      <c r="B20" s="448"/>
      <c r="C20" s="448"/>
      <c r="D20" s="448"/>
      <c r="E20" s="450"/>
    </row>
    <row r="21" spans="2:5" ht="14.25" customHeight="1">
      <c r="B21" s="764" t="s">
        <v>300</v>
      </c>
      <c r="C21" s="764"/>
      <c r="D21" s="448"/>
      <c r="E21" s="451" t="s">
        <v>306</v>
      </c>
    </row>
    <row r="22" spans="2:5" ht="14.25" customHeight="1">
      <c r="B22" s="448"/>
      <c r="C22" s="448"/>
      <c r="D22" s="448"/>
      <c r="E22" s="450"/>
    </row>
    <row r="23" spans="2:5" ht="14.25" customHeight="1">
      <c r="B23" s="764" t="s">
        <v>301</v>
      </c>
      <c r="C23" s="764"/>
      <c r="D23" s="448"/>
      <c r="E23" s="451" t="s">
        <v>683</v>
      </c>
    </row>
    <row r="24" spans="2:5" ht="14.25" customHeight="1">
      <c r="B24" s="448"/>
      <c r="C24" s="448"/>
      <c r="D24" s="448"/>
      <c r="E24" s="450"/>
    </row>
    <row r="25" spans="2:5" ht="14.25" customHeight="1">
      <c r="B25" s="764" t="s">
        <v>307</v>
      </c>
      <c r="C25" s="764"/>
      <c r="D25" s="448"/>
      <c r="E25" s="487" t="s">
        <v>727</v>
      </c>
    </row>
    <row r="26" spans="2:5" ht="14.25" customHeight="1">
      <c r="B26" s="448"/>
      <c r="C26" s="448"/>
      <c r="D26" s="448"/>
      <c r="E26" s="450"/>
    </row>
    <row r="27" spans="2:5" ht="14.25" customHeight="1">
      <c r="B27" s="764" t="s">
        <v>309</v>
      </c>
      <c r="C27" s="764"/>
      <c r="D27" s="448"/>
      <c r="E27" s="449" t="s">
        <v>315</v>
      </c>
    </row>
    <row r="28" spans="2:5" ht="14.25" customHeight="1">
      <c r="D28" s="448"/>
      <c r="E28" s="450"/>
    </row>
    <row r="29" spans="2:5" ht="14.25" customHeight="1">
      <c r="B29" s="764" t="s">
        <v>313</v>
      </c>
      <c r="C29" s="764"/>
      <c r="D29" s="448"/>
      <c r="E29" s="449" t="s">
        <v>684</v>
      </c>
    </row>
    <row r="30" spans="2:5" ht="14.25" customHeight="1">
      <c r="B30" s="448"/>
      <c r="C30" s="448"/>
      <c r="D30" s="448"/>
      <c r="E30" s="450"/>
    </row>
    <row r="31" spans="2:5" ht="14.25" customHeight="1">
      <c r="B31" s="764" t="s">
        <v>316</v>
      </c>
      <c r="C31" s="764"/>
      <c r="D31" s="448"/>
      <c r="E31" s="451" t="s">
        <v>308</v>
      </c>
    </row>
    <row r="32" spans="2:5" ht="14.25" customHeight="1">
      <c r="D32" s="448"/>
      <c r="E32" s="450"/>
    </row>
    <row r="33" spans="2:5" ht="14.25" customHeight="1">
      <c r="B33" s="764" t="s">
        <v>314</v>
      </c>
      <c r="C33" s="764"/>
      <c r="D33" s="448"/>
      <c r="E33" s="451" t="s">
        <v>685</v>
      </c>
    </row>
    <row r="34" spans="2:5" ht="14.25" customHeight="1">
      <c r="B34" s="448"/>
      <c r="D34" s="448"/>
      <c r="E34" s="450"/>
    </row>
    <row r="35" spans="2:5" ht="14.25" customHeight="1">
      <c r="B35" s="764" t="s">
        <v>302</v>
      </c>
      <c r="C35" s="764"/>
      <c r="D35" s="448"/>
      <c r="E35" s="496" t="s">
        <v>325</v>
      </c>
    </row>
    <row r="36" spans="2:5" ht="14.25" customHeight="1">
      <c r="B36" s="448"/>
      <c r="C36" s="448"/>
      <c r="D36" s="448"/>
      <c r="E36" s="450"/>
    </row>
    <row r="37" spans="2:5" ht="14.25" customHeight="1">
      <c r="B37" s="764" t="s">
        <v>310</v>
      </c>
      <c r="C37" s="764"/>
      <c r="D37" s="448"/>
      <c r="E37" s="496" t="s">
        <v>326</v>
      </c>
    </row>
    <row r="38" spans="2:5" ht="14.25" customHeight="1">
      <c r="B38" s="448"/>
      <c r="C38" s="448"/>
      <c r="D38" s="448"/>
      <c r="E38" s="450"/>
    </row>
    <row r="39" spans="2:5" ht="14.25" customHeight="1">
      <c r="B39" s="764" t="s">
        <v>317</v>
      </c>
      <c r="C39" s="764"/>
      <c r="D39" s="448"/>
      <c r="E39" s="496" t="s">
        <v>327</v>
      </c>
    </row>
    <row r="40" spans="2:5" ht="14.25" customHeight="1">
      <c r="B40" s="448"/>
      <c r="C40" s="448"/>
      <c r="D40" s="448"/>
      <c r="E40" s="452" t="s">
        <v>318</v>
      </c>
    </row>
    <row r="41" spans="2:5" ht="14.25" customHeight="1">
      <c r="B41" s="448"/>
      <c r="C41" s="448"/>
      <c r="D41" s="448"/>
      <c r="E41" s="453"/>
    </row>
    <row r="42" spans="2:5" ht="14.25" customHeight="1">
      <c r="B42" s="765" t="s">
        <v>319</v>
      </c>
      <c r="C42" s="765"/>
      <c r="D42" s="448"/>
      <c r="E42" s="487" t="s">
        <v>328</v>
      </c>
    </row>
    <row r="43" spans="2:5" ht="14.25" customHeight="1">
      <c r="B43" s="448"/>
      <c r="C43" s="448"/>
      <c r="D43" s="448"/>
      <c r="E43" s="452" t="s">
        <v>320</v>
      </c>
    </row>
    <row r="44" spans="2:5" ht="14.25" customHeight="1">
      <c r="B44" s="448"/>
      <c r="C44" s="448"/>
      <c r="D44" s="448"/>
      <c r="E44" s="453"/>
    </row>
    <row r="45" spans="2:5" ht="14.25" customHeight="1">
      <c r="B45" s="765" t="s">
        <v>321</v>
      </c>
      <c r="C45" s="765"/>
      <c r="D45" s="448"/>
      <c r="E45" s="496" t="s">
        <v>329</v>
      </c>
    </row>
    <row r="46" spans="2:5" ht="14.25" customHeight="1">
      <c r="B46" s="448"/>
      <c r="C46" s="448"/>
      <c r="D46" s="448"/>
      <c r="E46" s="452" t="s">
        <v>322</v>
      </c>
    </row>
    <row r="47" spans="2:5" ht="14.25" customHeight="1">
      <c r="B47" s="448"/>
      <c r="C47" s="448"/>
      <c r="D47" s="448"/>
      <c r="E47" s="453"/>
    </row>
    <row r="48" spans="2:5" ht="14.25" customHeight="1">
      <c r="B48" s="764" t="s">
        <v>323</v>
      </c>
      <c r="C48" s="764"/>
      <c r="D48" s="448"/>
      <c r="E48" s="496" t="s">
        <v>330</v>
      </c>
    </row>
    <row r="49" spans="2:5" ht="14.25" customHeight="1">
      <c r="B49" s="448"/>
      <c r="C49" s="448"/>
      <c r="D49" s="448"/>
      <c r="E49" s="450"/>
    </row>
    <row r="50" spans="2:5" ht="14.25" customHeight="1">
      <c r="B50" s="448" t="s">
        <v>311</v>
      </c>
      <c r="C50" s="448"/>
      <c r="D50" s="448"/>
      <c r="E50" s="496" t="s">
        <v>686</v>
      </c>
    </row>
    <row r="51" spans="2:5" ht="14.25" customHeight="1">
      <c r="B51" s="448"/>
      <c r="C51" s="448"/>
      <c r="D51" s="448"/>
      <c r="E51" s="454"/>
    </row>
    <row r="52" spans="2:5" ht="14.25" customHeight="1">
      <c r="B52" s="448" t="s">
        <v>312</v>
      </c>
      <c r="C52" s="448"/>
      <c r="D52" s="448"/>
      <c r="E52" s="496" t="s">
        <v>331</v>
      </c>
    </row>
    <row r="53" spans="2:5" ht="14.25" customHeight="1">
      <c r="C53" s="448"/>
      <c r="D53" s="448"/>
      <c r="E53" s="455"/>
    </row>
  </sheetData>
  <customSheetViews>
    <customSheetView guid="{6F28069D-A7F4-41D2-AA1B-4487F97E36F1}" showPageBreaks="1" printArea="1" showRuler="0">
      <selection sqref="A1:E1"/>
      <pageMargins left="0.19685039370078741" right="0.19685039370078741" top="0.98425196850393704" bottom="0.39370078740157483" header="0.51181102362204722" footer="0.51181102362204722"/>
      <printOptions horizontalCentered="1"/>
      <pageSetup paperSize="9" orientation="portrait" r:id="rId1"/>
      <headerFooter alignWithMargins="0"/>
    </customSheetView>
  </customSheetViews>
  <mergeCells count="20">
    <mergeCell ref="A1:E1"/>
    <mergeCell ref="B35:C35"/>
    <mergeCell ref="B37:C37"/>
    <mergeCell ref="B39:C39"/>
    <mergeCell ref="B25:C25"/>
    <mergeCell ref="B27:C27"/>
    <mergeCell ref="B13:C13"/>
    <mergeCell ref="B17:C17"/>
    <mergeCell ref="B21:C21"/>
    <mergeCell ref="B29:C29"/>
    <mergeCell ref="B23:C23"/>
    <mergeCell ref="B3:C3"/>
    <mergeCell ref="B5:C5"/>
    <mergeCell ref="B7:C7"/>
    <mergeCell ref="B9:C9"/>
    <mergeCell ref="B48:C48"/>
    <mergeCell ref="B45:C45"/>
    <mergeCell ref="B31:C31"/>
    <mergeCell ref="B33:C33"/>
    <mergeCell ref="B42:C42"/>
  </mergeCells>
  <phoneticPr fontId="13"/>
  <hyperlinks>
    <hyperlink ref="E3" location="第1表!A1" display="診療報酬等請求及び支払窓口数" xr:uid="{00000000-0004-0000-0200-000000000000}"/>
    <hyperlink ref="E5" location="第2表!A1" display="管掌別診療報酬等支払確定状況" xr:uid="{00000000-0004-0000-0200-000001000000}"/>
    <hyperlink ref="E7" location="第3表!A1" display="管掌別診療報酬等支払確定件数及び金額の対前年同月比" xr:uid="{00000000-0004-0000-0200-000002000000}"/>
    <hyperlink ref="E9" location="第4表!A1" display="支部別管掌別診療報酬等確定件数及び金額" xr:uid="{00000000-0004-0000-0200-000003000000}"/>
    <hyperlink ref="E11" location="第4表の2!A1" display="支部別医療保険及び老人保健分診療報酬等確定件数及び金額" xr:uid="{00000000-0004-0000-0200-000004000000}"/>
    <hyperlink ref="E13" location="第5表!A1" display="支部別診療報酬等支払確定状況" xr:uid="{00000000-0004-0000-0200-000005000000}"/>
    <hyperlink ref="E15" location="第5表の2!A1" display="支部別医療保険分診療報酬等支払確定状況" xr:uid="{00000000-0004-0000-0200-000006000000}"/>
    <hyperlink ref="E17" location="第6表!A1" display="支部別診療報酬等支払確定件数及び金額の対前年同月比" xr:uid="{00000000-0004-0000-0200-000007000000}"/>
    <hyperlink ref="E19" location="第6表の2!A1" display="支部別医療保険分診療報酬等支払確定件数及び金額の対前年同月比" xr:uid="{00000000-0004-0000-0200-000008000000}"/>
    <hyperlink ref="E21" location="第7表!A1" display="管掌別診療報酬等諸率" xr:uid="{00000000-0004-0000-0200-000009000000}"/>
    <hyperlink ref="E23" location="第8表!A1" display="支部別医療保険分診療報酬等諸率" xr:uid="{00000000-0004-0000-0200-00000A000000}"/>
    <hyperlink ref="E31" location="第12表!A1" display="管掌別診療報酬等返戻状況" xr:uid="{00000000-0004-0000-0200-00000B000000}"/>
    <hyperlink ref="E33" location="第13表!A1" display="支部別医療保険分診療報酬等返戻状況" xr:uid="{00000000-0004-0000-0200-00000C000000}"/>
    <hyperlink ref="E35" location="参考資料１!A1" display="年度別診療報酬等支払確定件数・金額及び対前年度比" xr:uid="{00000000-0004-0000-0200-00000D000000}"/>
    <hyperlink ref="E37" location="参考資料２!A1" display="年度別、管掌別診療報酬等支払確定件数・日数・点数及び金額" xr:uid="{00000000-0004-0000-0200-00000E000000}"/>
    <hyperlink ref="E39" location="'参考資料３（計）'!C1" display="経営主体別診療科別支払算定件数・日数及び点数（医科計）" xr:uid="{00000000-0004-0000-0200-00000F000000}"/>
    <hyperlink ref="E45" location="'参考資料３（入院外）'!D1" display="経営主体別診療科別支払算定件数・日数及び点数（医科入院外）" xr:uid="{00000000-0004-0000-0200-000010000000}"/>
    <hyperlink ref="E42" location="'参考資料３（入院）'!D1" display="経営主体別診療科別支払算定件数・日数及び点数（医科入院）" xr:uid="{00000000-0004-0000-0200-000011000000}"/>
    <hyperlink ref="E48" location="参考資料４!A1" display="管掌別急性期入院医療における診断群分類別包括評価分診療報酬等支払算定状況" xr:uid="{00000000-0004-0000-0200-000012000000}"/>
    <hyperlink ref="E50" location="参考資料４の２!A1" display="支部別急性期入院医療における診断群分類別包括評価分診療報酬等支払算定状況" xr:uid="{00000000-0004-0000-0200-000013000000}"/>
    <hyperlink ref="E52" location="参考資料４の３!A1" display="月別急性期入院医療における診断群分類別包括評価分診療報酬等支払算定状況" xr:uid="{00000000-0004-0000-0200-000014000000}"/>
    <hyperlink ref="E40" location="'参考資料３（計）'!D24" display="経営主体別診療科別診療諸率（医科計）" xr:uid="{00000000-0004-0000-0200-000015000000}"/>
    <hyperlink ref="E43" location="'参考資料３（入院）'!D24" display="経営主体別診療科別診療諸率（医科入院）" xr:uid="{00000000-0004-0000-0200-000016000000}"/>
    <hyperlink ref="E46" location="'参考資料３（入院外）'!D24" display="経営主体別診療科別診療諸率（医科入院外）" xr:uid="{00000000-0004-0000-0200-000017000000}"/>
    <hyperlink ref="E27" location="第10表!A1" display="管掌別診療報酬等審査（点検）確定状況" xr:uid="{00000000-0004-0000-0200-000018000000}"/>
    <hyperlink ref="E29" location="第11表!A1" display="支部別医療保険分診療報酬等審査（点検）確定状況" xr:uid="{00000000-0004-0000-0200-000019000000}"/>
    <hyperlink ref="E25" location="第9表!Print_Area" display="平成22年度管掌別診療報酬等累計件数・金額及び対前年同期比" xr:uid="{905CDF6B-00D1-4FFE-91D1-E5FA8035940A}"/>
  </hyperlinks>
  <printOptions horizontalCentered="1"/>
  <pageMargins left="0.19685039370078741" right="0.19685039370078741" top="0.98425196850393704" bottom="0.39370078740157483" header="0.51181102362204722" footer="0.51181102362204722"/>
  <pageSetup paperSize="9" orientation="portrait" r:id="rId2"/>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2"/>
  <dimension ref="A1:AH57"/>
  <sheetViews>
    <sheetView workbookViewId="0"/>
  </sheetViews>
  <sheetFormatPr defaultColWidth="9" defaultRowHeight="13"/>
  <cols>
    <col min="1" max="1" width="14.90625" style="6" customWidth="1"/>
    <col min="2" max="31" width="12.08984375" style="130" customWidth="1"/>
    <col min="32" max="16384" width="9" style="130"/>
  </cols>
  <sheetData>
    <row r="1" spans="1:34" ht="19">
      <c r="B1" s="3" t="s">
        <v>131</v>
      </c>
      <c r="C1" s="210"/>
      <c r="D1" s="210"/>
      <c r="E1" s="210"/>
      <c r="F1" s="210"/>
      <c r="G1" s="210"/>
      <c r="H1" s="210"/>
      <c r="I1" s="210"/>
      <c r="J1" s="210"/>
      <c r="K1" s="210"/>
      <c r="L1" s="210"/>
      <c r="M1" s="210"/>
      <c r="N1" s="210"/>
      <c r="O1" s="210"/>
      <c r="Q1" s="3" t="s">
        <v>132</v>
      </c>
      <c r="R1" s="210"/>
      <c r="S1" s="210"/>
      <c r="T1" s="210"/>
      <c r="U1" s="210"/>
      <c r="V1" s="210"/>
      <c r="W1" s="210"/>
      <c r="X1" s="210"/>
      <c r="Y1" s="210"/>
      <c r="Z1" s="210"/>
      <c r="AA1" s="210"/>
      <c r="AB1" s="210"/>
      <c r="AC1" s="210"/>
      <c r="AD1" s="210"/>
      <c r="AE1" s="211"/>
    </row>
    <row r="2" spans="1:34">
      <c r="A2" s="212"/>
      <c r="P2" s="8" t="e">
        <f>"（"&amp;#REF!&amp;"年"&amp;#REF!&amp;"月診療分）"</f>
        <v>#REF!</v>
      </c>
      <c r="AE2" s="8" t="e">
        <f>"（"&amp;#REF!&amp;"年"&amp;#REF!&amp;"月診療分）"</f>
        <v>#REF!</v>
      </c>
    </row>
    <row r="3" spans="1:34" s="5" customFormat="1">
      <c r="A3" s="851" t="s">
        <v>532</v>
      </c>
      <c r="B3" s="822" t="s">
        <v>592</v>
      </c>
      <c r="C3" s="900"/>
      <c r="D3" s="823"/>
      <c r="E3" s="793" t="s">
        <v>515</v>
      </c>
      <c r="F3" s="826"/>
      <c r="G3" s="826"/>
      <c r="H3" s="826"/>
      <c r="I3" s="826"/>
      <c r="J3" s="826"/>
      <c r="K3" s="826"/>
      <c r="L3" s="826"/>
      <c r="M3" s="794"/>
      <c r="N3" s="822" t="s">
        <v>528</v>
      </c>
      <c r="O3" s="900"/>
      <c r="P3" s="823"/>
      <c r="Q3" s="822" t="s">
        <v>435</v>
      </c>
      <c r="R3" s="900"/>
      <c r="S3" s="823"/>
      <c r="T3" s="792" t="s">
        <v>225</v>
      </c>
      <c r="U3" s="912"/>
      <c r="V3" s="912"/>
      <c r="W3" s="912"/>
      <c r="X3" s="912"/>
      <c r="Y3" s="912"/>
      <c r="Z3" s="912"/>
      <c r="AA3" s="912"/>
      <c r="AB3" s="912"/>
      <c r="AC3" s="822" t="s">
        <v>524</v>
      </c>
      <c r="AD3" s="900"/>
      <c r="AE3" s="823"/>
    </row>
    <row r="4" spans="1:34" s="5" customFormat="1">
      <c r="A4" s="852"/>
      <c r="B4" s="824"/>
      <c r="C4" s="901"/>
      <c r="D4" s="825"/>
      <c r="E4" s="793" t="s">
        <v>499</v>
      </c>
      <c r="F4" s="826"/>
      <c r="G4" s="794"/>
      <c r="H4" s="793" t="s">
        <v>520</v>
      </c>
      <c r="I4" s="826"/>
      <c r="J4" s="794"/>
      <c r="K4" s="793" t="s">
        <v>521</v>
      </c>
      <c r="L4" s="826"/>
      <c r="M4" s="794"/>
      <c r="N4" s="824"/>
      <c r="O4" s="901"/>
      <c r="P4" s="825"/>
      <c r="Q4" s="824"/>
      <c r="R4" s="901"/>
      <c r="S4" s="825"/>
      <c r="T4" s="792" t="s">
        <v>499</v>
      </c>
      <c r="U4" s="912"/>
      <c r="V4" s="912"/>
      <c r="W4" s="792" t="s">
        <v>589</v>
      </c>
      <c r="X4" s="912"/>
      <c r="Y4" s="912"/>
      <c r="Z4" s="792" t="s">
        <v>590</v>
      </c>
      <c r="AA4" s="912"/>
      <c r="AB4" s="912"/>
      <c r="AC4" s="824"/>
      <c r="AD4" s="901"/>
      <c r="AE4" s="825"/>
    </row>
    <row r="5" spans="1:34" s="5" customFormat="1">
      <c r="A5" s="796"/>
      <c r="B5" s="11" t="s">
        <v>593</v>
      </c>
      <c r="C5" s="11" t="s">
        <v>594</v>
      </c>
      <c r="D5" s="13" t="s">
        <v>620</v>
      </c>
      <c r="E5" s="11" t="s">
        <v>593</v>
      </c>
      <c r="F5" s="99" t="s">
        <v>594</v>
      </c>
      <c r="G5" s="13" t="s">
        <v>620</v>
      </c>
      <c r="H5" s="11" t="s">
        <v>593</v>
      </c>
      <c r="I5" s="13" t="s">
        <v>594</v>
      </c>
      <c r="J5" s="11" t="s">
        <v>620</v>
      </c>
      <c r="K5" s="11" t="s">
        <v>593</v>
      </c>
      <c r="L5" s="13" t="s">
        <v>594</v>
      </c>
      <c r="M5" s="11" t="s">
        <v>620</v>
      </c>
      <c r="N5" s="11" t="s">
        <v>593</v>
      </c>
      <c r="O5" s="13" t="s">
        <v>594</v>
      </c>
      <c r="P5" s="11" t="s">
        <v>620</v>
      </c>
      <c r="Q5" s="11" t="s">
        <v>593</v>
      </c>
      <c r="R5" s="13" t="s">
        <v>594</v>
      </c>
      <c r="S5" s="11" t="s">
        <v>620</v>
      </c>
      <c r="T5" s="11" t="s">
        <v>596</v>
      </c>
      <c r="U5" s="13" t="s">
        <v>597</v>
      </c>
      <c r="V5" s="11" t="s">
        <v>620</v>
      </c>
      <c r="W5" s="11" t="s">
        <v>596</v>
      </c>
      <c r="X5" s="13" t="s">
        <v>597</v>
      </c>
      <c r="Y5" s="11" t="s">
        <v>620</v>
      </c>
      <c r="Z5" s="11" t="s">
        <v>596</v>
      </c>
      <c r="AA5" s="13" t="s">
        <v>597</v>
      </c>
      <c r="AB5" s="11" t="s">
        <v>620</v>
      </c>
      <c r="AC5" s="214" t="s">
        <v>598</v>
      </c>
      <c r="AD5" s="215" t="s">
        <v>599</v>
      </c>
      <c r="AE5" s="11" t="s">
        <v>620</v>
      </c>
    </row>
    <row r="6" spans="1:34" s="5" customFormat="1">
      <c r="A6" s="9"/>
      <c r="B6" s="151" t="s">
        <v>595</v>
      </c>
      <c r="C6" s="16" t="s">
        <v>595</v>
      </c>
      <c r="D6" s="152"/>
      <c r="E6" s="16" t="s">
        <v>595</v>
      </c>
      <c r="F6" s="152" t="s">
        <v>595</v>
      </c>
      <c r="G6" s="16"/>
      <c r="H6" s="152" t="s">
        <v>595</v>
      </c>
      <c r="I6" s="16" t="s">
        <v>595</v>
      </c>
      <c r="J6" s="152"/>
      <c r="K6" s="16" t="s">
        <v>595</v>
      </c>
      <c r="L6" s="152" t="s">
        <v>595</v>
      </c>
      <c r="M6" s="16"/>
      <c r="N6" s="151" t="s">
        <v>595</v>
      </c>
      <c r="O6" s="16" t="s">
        <v>595</v>
      </c>
      <c r="P6" s="178"/>
      <c r="Q6" s="16" t="s">
        <v>595</v>
      </c>
      <c r="R6" s="152" t="s">
        <v>595</v>
      </c>
      <c r="S6" s="16"/>
      <c r="T6" s="152" t="s">
        <v>497</v>
      </c>
      <c r="U6" s="16" t="s">
        <v>497</v>
      </c>
      <c r="V6" s="152"/>
      <c r="W6" s="16" t="s">
        <v>497</v>
      </c>
      <c r="X6" s="152" t="s">
        <v>497</v>
      </c>
      <c r="Y6" s="16"/>
      <c r="Z6" s="152" t="s">
        <v>497</v>
      </c>
      <c r="AA6" s="16" t="s">
        <v>497</v>
      </c>
      <c r="AB6" s="152"/>
      <c r="AC6" s="16" t="s">
        <v>497</v>
      </c>
      <c r="AD6" s="152" t="s">
        <v>497</v>
      </c>
      <c r="AE6" s="16"/>
    </row>
    <row r="7" spans="1:34">
      <c r="A7" s="153" t="e">
        <f>IF(#REF!&lt;=2,"平成"&amp;#REF!&amp;"年"&amp;#REF!&amp;"月","平成"&amp;#REF!&amp;"年"&amp;#REF!&amp;"月")</f>
        <v>#REF!</v>
      </c>
      <c r="B7" s="154">
        <v>12520507.966999996</v>
      </c>
      <c r="C7" s="155">
        <v>12257488.197000004</v>
      </c>
      <c r="D7" s="216">
        <v>0.97899999999999998</v>
      </c>
      <c r="E7" s="157">
        <v>12108001.964999994</v>
      </c>
      <c r="F7" s="155">
        <v>11853896.216000002</v>
      </c>
      <c r="G7" s="216">
        <v>0.97899999999999998</v>
      </c>
      <c r="H7" s="154">
        <v>7433271.5039999988</v>
      </c>
      <c r="I7" s="155">
        <v>7255328.0220000008</v>
      </c>
      <c r="J7" s="216">
        <v>0.97599999999999998</v>
      </c>
      <c r="K7" s="157">
        <v>4674730.4610000001</v>
      </c>
      <c r="L7" s="155">
        <v>4598568.1939999992</v>
      </c>
      <c r="M7" s="216">
        <v>0.98399999999999999</v>
      </c>
      <c r="N7" s="154">
        <v>412506.00200000009</v>
      </c>
      <c r="O7" s="155">
        <v>403591.98099999991</v>
      </c>
      <c r="P7" s="216">
        <v>0.97799999999999998</v>
      </c>
      <c r="Q7" s="157">
        <v>2184552.3990000002</v>
      </c>
      <c r="R7" s="155">
        <v>2151750.1939999997</v>
      </c>
      <c r="S7" s="216">
        <v>0.98499999999999999</v>
      </c>
      <c r="T7" s="154">
        <v>5442423.6659999993</v>
      </c>
      <c r="U7" s="155">
        <v>5314360.1399999997</v>
      </c>
      <c r="V7" s="216">
        <v>0.97599999999999998</v>
      </c>
      <c r="W7" s="157">
        <v>5438958.0940000014</v>
      </c>
      <c r="X7" s="155">
        <v>5310935.29</v>
      </c>
      <c r="Y7" s="216">
        <v>0.97599999999999998</v>
      </c>
      <c r="Z7" s="154">
        <v>3465.5720000000001</v>
      </c>
      <c r="AA7" s="155">
        <v>3424.85</v>
      </c>
      <c r="AB7" s="216">
        <v>0.98799999999999999</v>
      </c>
      <c r="AC7" s="157">
        <v>290861.23</v>
      </c>
      <c r="AD7" s="155">
        <v>277305.33</v>
      </c>
      <c r="AE7" s="216">
        <v>0.95299999999999996</v>
      </c>
    </row>
    <row r="8" spans="1:34">
      <c r="A8" s="153" t="e">
        <f>IF(#REF!&lt;=2,"平成"&amp;#REF!&amp;"年"&amp;#REF!&amp;"月","平成"&amp;#REF!&amp;"年"&amp;#REF!&amp;"月")</f>
        <v>#REF!</v>
      </c>
      <c r="B8" s="154">
        <v>13041221.847999999</v>
      </c>
      <c r="C8" s="155">
        <v>12789512.636999998</v>
      </c>
      <c r="D8" s="216">
        <v>0.98099999999999998</v>
      </c>
      <c r="E8" s="157">
        <v>12606573.534</v>
      </c>
      <c r="F8" s="155">
        <v>12364091.193000002</v>
      </c>
      <c r="G8" s="216">
        <v>0.98099999999999998</v>
      </c>
      <c r="H8" s="154">
        <v>7663309.6529999981</v>
      </c>
      <c r="I8" s="155">
        <v>7492914.5520000001</v>
      </c>
      <c r="J8" s="216">
        <v>0.97799999999999998</v>
      </c>
      <c r="K8" s="157">
        <v>4943263.8810000001</v>
      </c>
      <c r="L8" s="155">
        <v>4871176.6410000008</v>
      </c>
      <c r="M8" s="216">
        <v>0.98499999999999999</v>
      </c>
      <c r="N8" s="154">
        <v>434648.31399999984</v>
      </c>
      <c r="O8" s="155">
        <v>425421.44400000002</v>
      </c>
      <c r="P8" s="216">
        <v>0.97899999999999998</v>
      </c>
      <c r="Q8" s="157">
        <v>2312279.0510000004</v>
      </c>
      <c r="R8" s="155">
        <v>2280459.7579999994</v>
      </c>
      <c r="S8" s="216">
        <v>0.98599999999999999</v>
      </c>
      <c r="T8" s="154">
        <v>5712861.0959999999</v>
      </c>
      <c r="U8" s="155">
        <v>5595510.46</v>
      </c>
      <c r="V8" s="216">
        <v>0.97899999999999998</v>
      </c>
      <c r="W8" s="157">
        <v>5708710.5139999986</v>
      </c>
      <c r="X8" s="155">
        <v>5591738.2360000014</v>
      </c>
      <c r="Y8" s="216">
        <v>0.98</v>
      </c>
      <c r="Z8" s="154">
        <v>4150.5819999999985</v>
      </c>
      <c r="AA8" s="155">
        <v>3772.2239999999997</v>
      </c>
      <c r="AB8" s="216">
        <v>0.90900000000000003</v>
      </c>
      <c r="AC8" s="157">
        <v>304847.09999999998</v>
      </c>
      <c r="AD8" s="155">
        <v>292123.25</v>
      </c>
      <c r="AE8" s="216">
        <v>0.95799999999999996</v>
      </c>
    </row>
    <row r="9" spans="1:34">
      <c r="A9" s="158" t="e">
        <f>"平成"&amp;#REF!&amp;"年"&amp;#REF!&amp;"月"</f>
        <v>#REF!</v>
      </c>
      <c r="B9" s="159" t="e">
        <f>SUM(B10:B56)</f>
        <v>#REF!</v>
      </c>
      <c r="C9" s="160" t="e">
        <f>SUM(C10:C56)</f>
        <v>#REF!</v>
      </c>
      <c r="D9" s="217" t="e">
        <f t="shared" ref="D9:D56" si="0">ROUND(C9/B9,3)</f>
        <v>#REF!</v>
      </c>
      <c r="E9" s="162" t="e">
        <f>SUM(E10:E56)</f>
        <v>#REF!</v>
      </c>
      <c r="F9" s="160" t="e">
        <f>SUM(F10:F56)</f>
        <v>#REF!</v>
      </c>
      <c r="G9" s="217" t="e">
        <f t="shared" ref="G9:G56" si="1">ROUND(F9/E9,3)</f>
        <v>#REF!</v>
      </c>
      <c r="H9" s="159" t="e">
        <f>SUM(H10:H56)</f>
        <v>#REF!</v>
      </c>
      <c r="I9" s="160" t="e">
        <f>SUM(I10:I56)</f>
        <v>#REF!</v>
      </c>
      <c r="J9" s="217" t="e">
        <f t="shared" ref="J9:J56" si="2">ROUND(I9/H9,3)</f>
        <v>#REF!</v>
      </c>
      <c r="K9" s="162" t="e">
        <f>SUM(K10:K56)</f>
        <v>#REF!</v>
      </c>
      <c r="L9" s="160" t="e">
        <f>SUM(L10:L56)</f>
        <v>#REF!</v>
      </c>
      <c r="M9" s="217" t="e">
        <f t="shared" ref="M9:M56" si="3">ROUND(L9/K9,3)</f>
        <v>#REF!</v>
      </c>
      <c r="N9" s="159" t="e">
        <f>SUM(N10:N56)</f>
        <v>#REF!</v>
      </c>
      <c r="O9" s="160" t="e">
        <f>SUM(O10:O56)</f>
        <v>#REF!</v>
      </c>
      <c r="P9" s="217" t="e">
        <f t="shared" ref="P9:P56" si="4">ROUND(O9/N9,3)</f>
        <v>#REF!</v>
      </c>
      <c r="Q9" s="162" t="e">
        <f>SUM(Q10:Q56)</f>
        <v>#REF!</v>
      </c>
      <c r="R9" s="160" t="e">
        <f>SUM(R10:R56)</f>
        <v>#REF!</v>
      </c>
      <c r="S9" s="217" t="e">
        <f t="shared" ref="S9:S56" si="5">ROUND(R9/Q9,3)</f>
        <v>#REF!</v>
      </c>
      <c r="T9" s="159" t="e">
        <f>SUM(T10:T56)</f>
        <v>#REF!</v>
      </c>
      <c r="U9" s="160" t="e">
        <f>SUM(U10:U56)</f>
        <v>#REF!</v>
      </c>
      <c r="V9" s="217" t="e">
        <f t="shared" ref="V9:V56" si="6">ROUND(U9/T9,3)</f>
        <v>#REF!</v>
      </c>
      <c r="W9" s="162" t="e">
        <f>SUM(W10:W56)</f>
        <v>#REF!</v>
      </c>
      <c r="X9" s="160" t="e">
        <f>SUM(X10:X56)</f>
        <v>#REF!</v>
      </c>
      <c r="Y9" s="217" t="e">
        <f t="shared" ref="Y9:Y56" si="7">ROUND(X9/W9,3)</f>
        <v>#REF!</v>
      </c>
      <c r="Z9" s="159" t="e">
        <f>SUM(Z10:Z56)</f>
        <v>#REF!</v>
      </c>
      <c r="AA9" s="160" t="e">
        <f>SUM(AA10:AA56)</f>
        <v>#REF!</v>
      </c>
      <c r="AB9" s="217" t="e">
        <f>ROUND(AA9/Z9,3)</f>
        <v>#REF!</v>
      </c>
      <c r="AC9" s="162" t="e">
        <f>SUM(AC10:AC56)</f>
        <v>#REF!</v>
      </c>
      <c r="AD9" s="160" t="e">
        <f>SUM(AD10:AD56)</f>
        <v>#REF!</v>
      </c>
      <c r="AE9" s="217" t="e">
        <f t="shared" ref="AE9:AE56" si="8">ROUND(AD9/AC9,3)</f>
        <v>#REF!</v>
      </c>
    </row>
    <row r="10" spans="1:34">
      <c r="A10" s="111" t="s">
        <v>533</v>
      </c>
      <c r="B10" s="163" t="e">
        <f>E10+N10</f>
        <v>#REF!</v>
      </c>
      <c r="C10" s="164" t="e">
        <f>F10+O10</f>
        <v>#REF!</v>
      </c>
      <c r="D10" s="218" t="e">
        <f t="shared" si="0"/>
        <v>#REF!</v>
      </c>
      <c r="E10" s="166" t="e">
        <f>#REF!/1000</f>
        <v>#REF!</v>
      </c>
      <c r="F10" s="164" t="e">
        <f>#REF!/1000</f>
        <v>#REF!</v>
      </c>
      <c r="G10" s="218" t="e">
        <f t="shared" si="1"/>
        <v>#REF!</v>
      </c>
      <c r="H10" s="163" t="e">
        <f>#REF!/1000</f>
        <v>#REF!</v>
      </c>
      <c r="I10" s="164" t="e">
        <f>#REF!/1000</f>
        <v>#REF!</v>
      </c>
      <c r="J10" s="218" t="e">
        <f t="shared" si="2"/>
        <v>#REF!</v>
      </c>
      <c r="K10" s="166" t="e">
        <f>#REF!/1000</f>
        <v>#REF!</v>
      </c>
      <c r="L10" s="164" t="e">
        <f>#REF!/1000</f>
        <v>#REF!</v>
      </c>
      <c r="M10" s="218" t="e">
        <f t="shared" si="3"/>
        <v>#REF!</v>
      </c>
      <c r="N10" s="163" t="e">
        <f>#REF!/1000</f>
        <v>#REF!</v>
      </c>
      <c r="O10" s="164" t="e">
        <f>#REF!/1000</f>
        <v>#REF!</v>
      </c>
      <c r="P10" s="218" t="e">
        <f t="shared" si="4"/>
        <v>#REF!</v>
      </c>
      <c r="Q10" s="166" t="e">
        <f>#REF!/1000</f>
        <v>#REF!</v>
      </c>
      <c r="R10" s="164" t="e">
        <f>#REF!/1000</f>
        <v>#REF!</v>
      </c>
      <c r="S10" s="218" t="e">
        <f t="shared" si="5"/>
        <v>#REF!</v>
      </c>
      <c r="T10" s="163" t="e">
        <f>#REF!/1000</f>
        <v>#REF!</v>
      </c>
      <c r="U10" s="164" t="e">
        <f>#REF!/1000</f>
        <v>#REF!</v>
      </c>
      <c r="V10" s="218" t="e">
        <f t="shared" si="6"/>
        <v>#REF!</v>
      </c>
      <c r="W10" s="166" t="e">
        <f>#REF!/1000</f>
        <v>#REF!</v>
      </c>
      <c r="X10" s="164" t="e">
        <f>#REF!/1000</f>
        <v>#REF!</v>
      </c>
      <c r="Y10" s="218" t="e">
        <f t="shared" si="7"/>
        <v>#REF!</v>
      </c>
      <c r="Z10" s="163" t="e">
        <f>#REF!/1000</f>
        <v>#REF!</v>
      </c>
      <c r="AA10" s="164" t="e">
        <f>#REF!/1000</f>
        <v>#REF!</v>
      </c>
      <c r="AB10" s="218">
        <f t="shared" ref="AB10:AB56" si="9">IF(ISERROR(ROUND(AA10/Z10,3)),0,ROUND(AA10/Z10,3))</f>
        <v>0</v>
      </c>
      <c r="AC10" s="166" t="e">
        <f>#REF!/1000</f>
        <v>#REF!</v>
      </c>
      <c r="AD10" s="164" t="e">
        <f>#REF!/1000</f>
        <v>#REF!</v>
      </c>
      <c r="AE10" s="218" t="e">
        <f t="shared" si="8"/>
        <v>#REF!</v>
      </c>
      <c r="AG10" s="219"/>
      <c r="AH10" s="219"/>
    </row>
    <row r="11" spans="1:34">
      <c r="A11" s="111" t="s">
        <v>534</v>
      </c>
      <c r="B11" s="167" t="e">
        <f t="shared" ref="B11:B56" si="10">E11+N11</f>
        <v>#REF!</v>
      </c>
      <c r="C11" s="168" t="e">
        <f t="shared" ref="C11:C56" si="11">F11+O11</f>
        <v>#REF!</v>
      </c>
      <c r="D11" s="220" t="e">
        <f t="shared" si="0"/>
        <v>#REF!</v>
      </c>
      <c r="E11" s="170" t="e">
        <f>#REF!/1000</f>
        <v>#REF!</v>
      </c>
      <c r="F11" s="168" t="e">
        <f>#REF!/1000</f>
        <v>#REF!</v>
      </c>
      <c r="G11" s="220" t="e">
        <f t="shared" si="1"/>
        <v>#REF!</v>
      </c>
      <c r="H11" s="167" t="e">
        <f>#REF!/1000</f>
        <v>#REF!</v>
      </c>
      <c r="I11" s="168" t="e">
        <f>#REF!/1000</f>
        <v>#REF!</v>
      </c>
      <c r="J11" s="220" t="e">
        <f t="shared" si="2"/>
        <v>#REF!</v>
      </c>
      <c r="K11" s="170" t="e">
        <f>#REF!/1000</f>
        <v>#REF!</v>
      </c>
      <c r="L11" s="168" t="e">
        <f>#REF!/1000</f>
        <v>#REF!</v>
      </c>
      <c r="M11" s="220" t="e">
        <f t="shared" si="3"/>
        <v>#REF!</v>
      </c>
      <c r="N11" s="167" t="e">
        <f>#REF!/1000</f>
        <v>#REF!</v>
      </c>
      <c r="O11" s="168" t="e">
        <f>#REF!/1000</f>
        <v>#REF!</v>
      </c>
      <c r="P11" s="220" t="e">
        <f t="shared" si="4"/>
        <v>#REF!</v>
      </c>
      <c r="Q11" s="170" t="e">
        <f>#REF!/1000</f>
        <v>#REF!</v>
      </c>
      <c r="R11" s="168" t="e">
        <f>#REF!/1000</f>
        <v>#REF!</v>
      </c>
      <c r="S11" s="220" t="e">
        <f t="shared" si="5"/>
        <v>#REF!</v>
      </c>
      <c r="T11" s="167" t="e">
        <f>#REF!/1000</f>
        <v>#REF!</v>
      </c>
      <c r="U11" s="168" t="e">
        <f>#REF!/1000</f>
        <v>#REF!</v>
      </c>
      <c r="V11" s="220" t="e">
        <f t="shared" si="6"/>
        <v>#REF!</v>
      </c>
      <c r="W11" s="170" t="e">
        <f>#REF!/1000</f>
        <v>#REF!</v>
      </c>
      <c r="X11" s="168" t="e">
        <f>#REF!/1000</f>
        <v>#REF!</v>
      </c>
      <c r="Y11" s="220" t="e">
        <f t="shared" si="7"/>
        <v>#REF!</v>
      </c>
      <c r="Z11" s="167" t="e">
        <f>#REF!/1000</f>
        <v>#REF!</v>
      </c>
      <c r="AA11" s="168" t="e">
        <f>#REF!/1000</f>
        <v>#REF!</v>
      </c>
      <c r="AB11" s="220">
        <f t="shared" si="9"/>
        <v>0</v>
      </c>
      <c r="AC11" s="170" t="e">
        <f>#REF!/1000</f>
        <v>#REF!</v>
      </c>
      <c r="AD11" s="168" t="e">
        <f>#REF!/1000</f>
        <v>#REF!</v>
      </c>
      <c r="AE11" s="220" t="e">
        <f t="shared" si="8"/>
        <v>#REF!</v>
      </c>
      <c r="AG11" s="219"/>
      <c r="AH11" s="219"/>
    </row>
    <row r="12" spans="1:34">
      <c r="A12" s="111" t="s">
        <v>535</v>
      </c>
      <c r="B12" s="167" t="e">
        <f t="shared" si="10"/>
        <v>#REF!</v>
      </c>
      <c r="C12" s="168" t="e">
        <f t="shared" si="11"/>
        <v>#REF!</v>
      </c>
      <c r="D12" s="220" t="e">
        <f t="shared" si="0"/>
        <v>#REF!</v>
      </c>
      <c r="E12" s="170" t="e">
        <f>#REF!/1000</f>
        <v>#REF!</v>
      </c>
      <c r="F12" s="168" t="e">
        <f>#REF!/1000</f>
        <v>#REF!</v>
      </c>
      <c r="G12" s="220" t="e">
        <f t="shared" si="1"/>
        <v>#REF!</v>
      </c>
      <c r="H12" s="167" t="e">
        <f>#REF!/1000</f>
        <v>#REF!</v>
      </c>
      <c r="I12" s="168" t="e">
        <f>#REF!/1000</f>
        <v>#REF!</v>
      </c>
      <c r="J12" s="220" t="e">
        <f t="shared" si="2"/>
        <v>#REF!</v>
      </c>
      <c r="K12" s="170" t="e">
        <f>#REF!/1000</f>
        <v>#REF!</v>
      </c>
      <c r="L12" s="168" t="e">
        <f>#REF!/1000</f>
        <v>#REF!</v>
      </c>
      <c r="M12" s="220" t="e">
        <f t="shared" si="3"/>
        <v>#REF!</v>
      </c>
      <c r="N12" s="167" t="e">
        <f>#REF!/1000</f>
        <v>#REF!</v>
      </c>
      <c r="O12" s="168" t="e">
        <f>#REF!/1000</f>
        <v>#REF!</v>
      </c>
      <c r="P12" s="220" t="e">
        <f t="shared" si="4"/>
        <v>#REF!</v>
      </c>
      <c r="Q12" s="170" t="e">
        <f>#REF!/1000</f>
        <v>#REF!</v>
      </c>
      <c r="R12" s="168" t="e">
        <f>#REF!/1000</f>
        <v>#REF!</v>
      </c>
      <c r="S12" s="220" t="e">
        <f t="shared" si="5"/>
        <v>#REF!</v>
      </c>
      <c r="T12" s="167" t="e">
        <f>#REF!/1000</f>
        <v>#REF!</v>
      </c>
      <c r="U12" s="168" t="e">
        <f>#REF!/1000</f>
        <v>#REF!</v>
      </c>
      <c r="V12" s="220" t="e">
        <f t="shared" si="6"/>
        <v>#REF!</v>
      </c>
      <c r="W12" s="170" t="e">
        <f>#REF!/1000</f>
        <v>#REF!</v>
      </c>
      <c r="X12" s="168" t="e">
        <f>#REF!/1000</f>
        <v>#REF!</v>
      </c>
      <c r="Y12" s="220" t="e">
        <f t="shared" si="7"/>
        <v>#REF!</v>
      </c>
      <c r="Z12" s="167" t="e">
        <f>#REF!/1000</f>
        <v>#REF!</v>
      </c>
      <c r="AA12" s="168" t="e">
        <f>#REF!/1000</f>
        <v>#REF!</v>
      </c>
      <c r="AB12" s="220">
        <f t="shared" si="9"/>
        <v>0</v>
      </c>
      <c r="AC12" s="170" t="e">
        <f>#REF!/1000</f>
        <v>#REF!</v>
      </c>
      <c r="AD12" s="168" t="e">
        <f>#REF!/1000</f>
        <v>#REF!</v>
      </c>
      <c r="AE12" s="220" t="e">
        <f t="shared" si="8"/>
        <v>#REF!</v>
      </c>
      <c r="AG12" s="219"/>
      <c r="AH12" s="219"/>
    </row>
    <row r="13" spans="1:34">
      <c r="A13" s="111" t="s">
        <v>536</v>
      </c>
      <c r="B13" s="167" t="e">
        <f t="shared" si="10"/>
        <v>#REF!</v>
      </c>
      <c r="C13" s="168" t="e">
        <f t="shared" si="11"/>
        <v>#REF!</v>
      </c>
      <c r="D13" s="220" t="e">
        <f t="shared" si="0"/>
        <v>#REF!</v>
      </c>
      <c r="E13" s="170" t="e">
        <f>#REF!/1000</f>
        <v>#REF!</v>
      </c>
      <c r="F13" s="168" t="e">
        <f>#REF!/1000</f>
        <v>#REF!</v>
      </c>
      <c r="G13" s="220" t="e">
        <f t="shared" si="1"/>
        <v>#REF!</v>
      </c>
      <c r="H13" s="167" t="e">
        <f>#REF!/1000</f>
        <v>#REF!</v>
      </c>
      <c r="I13" s="168" t="e">
        <f>#REF!/1000</f>
        <v>#REF!</v>
      </c>
      <c r="J13" s="220" t="e">
        <f t="shared" si="2"/>
        <v>#REF!</v>
      </c>
      <c r="K13" s="170" t="e">
        <f>#REF!/1000</f>
        <v>#REF!</v>
      </c>
      <c r="L13" s="168" t="e">
        <f>#REF!/1000</f>
        <v>#REF!</v>
      </c>
      <c r="M13" s="220" t="e">
        <f t="shared" si="3"/>
        <v>#REF!</v>
      </c>
      <c r="N13" s="167" t="e">
        <f>#REF!/1000</f>
        <v>#REF!</v>
      </c>
      <c r="O13" s="168" t="e">
        <f>#REF!/1000</f>
        <v>#REF!</v>
      </c>
      <c r="P13" s="220" t="e">
        <f t="shared" si="4"/>
        <v>#REF!</v>
      </c>
      <c r="Q13" s="170" t="e">
        <f>#REF!/1000</f>
        <v>#REF!</v>
      </c>
      <c r="R13" s="168" t="e">
        <f>#REF!/1000</f>
        <v>#REF!</v>
      </c>
      <c r="S13" s="220" t="e">
        <f t="shared" si="5"/>
        <v>#REF!</v>
      </c>
      <c r="T13" s="167" t="e">
        <f>#REF!/1000</f>
        <v>#REF!</v>
      </c>
      <c r="U13" s="168" t="e">
        <f>#REF!/1000</f>
        <v>#REF!</v>
      </c>
      <c r="V13" s="220" t="e">
        <f t="shared" si="6"/>
        <v>#REF!</v>
      </c>
      <c r="W13" s="170" t="e">
        <f>#REF!/1000</f>
        <v>#REF!</v>
      </c>
      <c r="X13" s="168" t="e">
        <f>#REF!/1000</f>
        <v>#REF!</v>
      </c>
      <c r="Y13" s="220" t="e">
        <f t="shared" si="7"/>
        <v>#REF!</v>
      </c>
      <c r="Z13" s="167" t="e">
        <f>#REF!/1000</f>
        <v>#REF!</v>
      </c>
      <c r="AA13" s="168" t="e">
        <f>#REF!/1000</f>
        <v>#REF!</v>
      </c>
      <c r="AB13" s="220">
        <f t="shared" si="9"/>
        <v>0</v>
      </c>
      <c r="AC13" s="170" t="e">
        <f>#REF!/1000</f>
        <v>#REF!</v>
      </c>
      <c r="AD13" s="168" t="e">
        <f>#REF!/1000</f>
        <v>#REF!</v>
      </c>
      <c r="AE13" s="220" t="e">
        <f t="shared" si="8"/>
        <v>#REF!</v>
      </c>
      <c r="AG13" s="219"/>
      <c r="AH13" s="219"/>
    </row>
    <row r="14" spans="1:34">
      <c r="A14" s="111" t="s">
        <v>537</v>
      </c>
      <c r="B14" s="167" t="e">
        <f t="shared" si="10"/>
        <v>#REF!</v>
      </c>
      <c r="C14" s="168" t="e">
        <f t="shared" si="11"/>
        <v>#REF!</v>
      </c>
      <c r="D14" s="220" t="e">
        <f t="shared" si="0"/>
        <v>#REF!</v>
      </c>
      <c r="E14" s="170" t="e">
        <f>#REF!/1000</f>
        <v>#REF!</v>
      </c>
      <c r="F14" s="168" t="e">
        <f>#REF!/1000</f>
        <v>#REF!</v>
      </c>
      <c r="G14" s="220" t="e">
        <f t="shared" si="1"/>
        <v>#REF!</v>
      </c>
      <c r="H14" s="167" t="e">
        <f>#REF!/1000</f>
        <v>#REF!</v>
      </c>
      <c r="I14" s="168" t="e">
        <f>#REF!/1000</f>
        <v>#REF!</v>
      </c>
      <c r="J14" s="220" t="e">
        <f t="shared" si="2"/>
        <v>#REF!</v>
      </c>
      <c r="K14" s="170" t="e">
        <f>#REF!/1000</f>
        <v>#REF!</v>
      </c>
      <c r="L14" s="168" t="e">
        <f>#REF!/1000</f>
        <v>#REF!</v>
      </c>
      <c r="M14" s="220" t="e">
        <f t="shared" si="3"/>
        <v>#REF!</v>
      </c>
      <c r="N14" s="167" t="e">
        <f>#REF!/1000</f>
        <v>#REF!</v>
      </c>
      <c r="O14" s="168" t="e">
        <f>#REF!/1000</f>
        <v>#REF!</v>
      </c>
      <c r="P14" s="220" t="e">
        <f t="shared" si="4"/>
        <v>#REF!</v>
      </c>
      <c r="Q14" s="170" t="e">
        <f>#REF!/1000</f>
        <v>#REF!</v>
      </c>
      <c r="R14" s="168" t="e">
        <f>#REF!/1000</f>
        <v>#REF!</v>
      </c>
      <c r="S14" s="220" t="e">
        <f t="shared" si="5"/>
        <v>#REF!</v>
      </c>
      <c r="T14" s="167" t="e">
        <f>#REF!/1000</f>
        <v>#REF!</v>
      </c>
      <c r="U14" s="168" t="e">
        <f>#REF!/1000</f>
        <v>#REF!</v>
      </c>
      <c r="V14" s="220" t="e">
        <f t="shared" si="6"/>
        <v>#REF!</v>
      </c>
      <c r="W14" s="170" t="e">
        <f>#REF!/1000</f>
        <v>#REF!</v>
      </c>
      <c r="X14" s="168" t="e">
        <f>#REF!/1000</f>
        <v>#REF!</v>
      </c>
      <c r="Y14" s="220" t="e">
        <f t="shared" si="7"/>
        <v>#REF!</v>
      </c>
      <c r="Z14" s="167" t="e">
        <f>#REF!/1000</f>
        <v>#REF!</v>
      </c>
      <c r="AA14" s="168" t="e">
        <f>#REF!/1000</f>
        <v>#REF!</v>
      </c>
      <c r="AB14" s="220">
        <f t="shared" si="9"/>
        <v>0</v>
      </c>
      <c r="AC14" s="170" t="e">
        <f>#REF!/1000</f>
        <v>#REF!</v>
      </c>
      <c r="AD14" s="168" t="e">
        <f>#REF!/1000</f>
        <v>#REF!</v>
      </c>
      <c r="AE14" s="220" t="e">
        <f t="shared" si="8"/>
        <v>#REF!</v>
      </c>
      <c r="AG14" s="219"/>
      <c r="AH14" s="219"/>
    </row>
    <row r="15" spans="1:34">
      <c r="A15" s="111" t="s">
        <v>538</v>
      </c>
      <c r="B15" s="167" t="e">
        <f t="shared" si="10"/>
        <v>#REF!</v>
      </c>
      <c r="C15" s="168" t="e">
        <f t="shared" si="11"/>
        <v>#REF!</v>
      </c>
      <c r="D15" s="220" t="e">
        <f t="shared" si="0"/>
        <v>#REF!</v>
      </c>
      <c r="E15" s="170" t="e">
        <f>#REF!/1000</f>
        <v>#REF!</v>
      </c>
      <c r="F15" s="168" t="e">
        <f>#REF!/1000</f>
        <v>#REF!</v>
      </c>
      <c r="G15" s="220" t="e">
        <f t="shared" si="1"/>
        <v>#REF!</v>
      </c>
      <c r="H15" s="167" t="e">
        <f>#REF!/1000</f>
        <v>#REF!</v>
      </c>
      <c r="I15" s="168" t="e">
        <f>#REF!/1000</f>
        <v>#REF!</v>
      </c>
      <c r="J15" s="220" t="e">
        <f t="shared" si="2"/>
        <v>#REF!</v>
      </c>
      <c r="K15" s="170" t="e">
        <f>#REF!/1000</f>
        <v>#REF!</v>
      </c>
      <c r="L15" s="168" t="e">
        <f>#REF!/1000</f>
        <v>#REF!</v>
      </c>
      <c r="M15" s="220" t="e">
        <f t="shared" si="3"/>
        <v>#REF!</v>
      </c>
      <c r="N15" s="167" t="e">
        <f>#REF!/1000</f>
        <v>#REF!</v>
      </c>
      <c r="O15" s="168" t="e">
        <f>#REF!/1000</f>
        <v>#REF!</v>
      </c>
      <c r="P15" s="220" t="e">
        <f t="shared" si="4"/>
        <v>#REF!</v>
      </c>
      <c r="Q15" s="170" t="e">
        <f>#REF!/1000</f>
        <v>#REF!</v>
      </c>
      <c r="R15" s="168" t="e">
        <f>#REF!/1000</f>
        <v>#REF!</v>
      </c>
      <c r="S15" s="220" t="e">
        <f t="shared" si="5"/>
        <v>#REF!</v>
      </c>
      <c r="T15" s="167" t="e">
        <f>#REF!/1000</f>
        <v>#REF!</v>
      </c>
      <c r="U15" s="168" t="e">
        <f>#REF!/1000</f>
        <v>#REF!</v>
      </c>
      <c r="V15" s="220" t="e">
        <f t="shared" si="6"/>
        <v>#REF!</v>
      </c>
      <c r="W15" s="170" t="e">
        <f>#REF!/1000</f>
        <v>#REF!</v>
      </c>
      <c r="X15" s="168" t="e">
        <f>#REF!/1000</f>
        <v>#REF!</v>
      </c>
      <c r="Y15" s="220" t="e">
        <f t="shared" si="7"/>
        <v>#REF!</v>
      </c>
      <c r="Z15" s="167" t="e">
        <f>#REF!/1000</f>
        <v>#REF!</v>
      </c>
      <c r="AA15" s="168" t="e">
        <f>#REF!/1000</f>
        <v>#REF!</v>
      </c>
      <c r="AB15" s="220">
        <f t="shared" si="9"/>
        <v>0</v>
      </c>
      <c r="AC15" s="170" t="e">
        <f>#REF!/1000</f>
        <v>#REF!</v>
      </c>
      <c r="AD15" s="168" t="e">
        <f>#REF!/1000</f>
        <v>#REF!</v>
      </c>
      <c r="AE15" s="220" t="e">
        <f t="shared" si="8"/>
        <v>#REF!</v>
      </c>
      <c r="AG15" s="219"/>
      <c r="AH15" s="219"/>
    </row>
    <row r="16" spans="1:34">
      <c r="A16" s="171" t="s">
        <v>539</v>
      </c>
      <c r="B16" s="172" t="e">
        <f t="shared" si="10"/>
        <v>#REF!</v>
      </c>
      <c r="C16" s="173" t="e">
        <f t="shared" si="11"/>
        <v>#REF!</v>
      </c>
      <c r="D16" s="221" t="e">
        <f t="shared" si="0"/>
        <v>#REF!</v>
      </c>
      <c r="E16" s="175" t="e">
        <f>#REF!/1000</f>
        <v>#REF!</v>
      </c>
      <c r="F16" s="173" t="e">
        <f>#REF!/1000</f>
        <v>#REF!</v>
      </c>
      <c r="G16" s="221" t="e">
        <f t="shared" si="1"/>
        <v>#REF!</v>
      </c>
      <c r="H16" s="172" t="e">
        <f>#REF!/1000</f>
        <v>#REF!</v>
      </c>
      <c r="I16" s="173" t="e">
        <f>#REF!/1000</f>
        <v>#REF!</v>
      </c>
      <c r="J16" s="221" t="e">
        <f t="shared" si="2"/>
        <v>#REF!</v>
      </c>
      <c r="K16" s="175" t="e">
        <f>#REF!/1000</f>
        <v>#REF!</v>
      </c>
      <c r="L16" s="173" t="e">
        <f>#REF!/1000</f>
        <v>#REF!</v>
      </c>
      <c r="M16" s="221" t="e">
        <f t="shared" si="3"/>
        <v>#REF!</v>
      </c>
      <c r="N16" s="172" t="e">
        <f>#REF!/1000</f>
        <v>#REF!</v>
      </c>
      <c r="O16" s="173" t="e">
        <f>#REF!/1000</f>
        <v>#REF!</v>
      </c>
      <c r="P16" s="221" t="e">
        <f t="shared" si="4"/>
        <v>#REF!</v>
      </c>
      <c r="Q16" s="175" t="e">
        <f>#REF!/1000</f>
        <v>#REF!</v>
      </c>
      <c r="R16" s="173" t="e">
        <f>#REF!/1000</f>
        <v>#REF!</v>
      </c>
      <c r="S16" s="221" t="e">
        <f t="shared" si="5"/>
        <v>#REF!</v>
      </c>
      <c r="T16" s="172" t="e">
        <f>#REF!/1000</f>
        <v>#REF!</v>
      </c>
      <c r="U16" s="173" t="e">
        <f>#REF!/1000</f>
        <v>#REF!</v>
      </c>
      <c r="V16" s="221" t="e">
        <f t="shared" si="6"/>
        <v>#REF!</v>
      </c>
      <c r="W16" s="175" t="e">
        <f>#REF!/1000</f>
        <v>#REF!</v>
      </c>
      <c r="X16" s="173" t="e">
        <f>#REF!/1000</f>
        <v>#REF!</v>
      </c>
      <c r="Y16" s="221" t="e">
        <f t="shared" si="7"/>
        <v>#REF!</v>
      </c>
      <c r="Z16" s="172" t="e">
        <f>#REF!/1000</f>
        <v>#REF!</v>
      </c>
      <c r="AA16" s="173" t="e">
        <f>#REF!/1000</f>
        <v>#REF!</v>
      </c>
      <c r="AB16" s="220">
        <f t="shared" si="9"/>
        <v>0</v>
      </c>
      <c r="AC16" s="175" t="e">
        <f>#REF!/1000</f>
        <v>#REF!</v>
      </c>
      <c r="AD16" s="173" t="e">
        <f>#REF!/1000</f>
        <v>#REF!</v>
      </c>
      <c r="AE16" s="221" t="e">
        <f t="shared" si="8"/>
        <v>#REF!</v>
      </c>
      <c r="AG16" s="219"/>
      <c r="AH16" s="219"/>
    </row>
    <row r="17" spans="1:34">
      <c r="A17" s="111" t="s">
        <v>540</v>
      </c>
      <c r="B17" s="176" t="e">
        <f t="shared" si="10"/>
        <v>#REF!</v>
      </c>
      <c r="C17" s="168" t="e">
        <f t="shared" si="11"/>
        <v>#REF!</v>
      </c>
      <c r="D17" s="220" t="e">
        <f t="shared" si="0"/>
        <v>#REF!</v>
      </c>
      <c r="E17" s="176" t="e">
        <f>#REF!/1000</f>
        <v>#REF!</v>
      </c>
      <c r="F17" s="168" t="e">
        <f>#REF!/1000</f>
        <v>#REF!</v>
      </c>
      <c r="G17" s="220" t="e">
        <f t="shared" si="1"/>
        <v>#REF!</v>
      </c>
      <c r="H17" s="176" t="e">
        <f>#REF!/1000</f>
        <v>#REF!</v>
      </c>
      <c r="I17" s="168" t="e">
        <f>#REF!/1000</f>
        <v>#REF!</v>
      </c>
      <c r="J17" s="220" t="e">
        <f t="shared" si="2"/>
        <v>#REF!</v>
      </c>
      <c r="K17" s="176" t="e">
        <f>#REF!/1000</f>
        <v>#REF!</v>
      </c>
      <c r="L17" s="168" t="e">
        <f>#REF!/1000</f>
        <v>#REF!</v>
      </c>
      <c r="M17" s="220" t="e">
        <f t="shared" si="3"/>
        <v>#REF!</v>
      </c>
      <c r="N17" s="176" t="e">
        <f>#REF!/1000</f>
        <v>#REF!</v>
      </c>
      <c r="O17" s="168" t="e">
        <f>#REF!/1000</f>
        <v>#REF!</v>
      </c>
      <c r="P17" s="220" t="e">
        <f t="shared" si="4"/>
        <v>#REF!</v>
      </c>
      <c r="Q17" s="176" t="e">
        <f>#REF!/1000</f>
        <v>#REF!</v>
      </c>
      <c r="R17" s="168" t="e">
        <f>#REF!/1000</f>
        <v>#REF!</v>
      </c>
      <c r="S17" s="220" t="e">
        <f t="shared" si="5"/>
        <v>#REF!</v>
      </c>
      <c r="T17" s="176" t="e">
        <f>#REF!/1000</f>
        <v>#REF!</v>
      </c>
      <c r="U17" s="168" t="e">
        <f>#REF!/1000</f>
        <v>#REF!</v>
      </c>
      <c r="V17" s="220" t="e">
        <f t="shared" si="6"/>
        <v>#REF!</v>
      </c>
      <c r="W17" s="176" t="e">
        <f>#REF!/1000</f>
        <v>#REF!</v>
      </c>
      <c r="X17" s="168" t="e">
        <f>#REF!/1000</f>
        <v>#REF!</v>
      </c>
      <c r="Y17" s="220" t="e">
        <f t="shared" si="7"/>
        <v>#REF!</v>
      </c>
      <c r="Z17" s="176" t="e">
        <f>#REF!/1000</f>
        <v>#REF!</v>
      </c>
      <c r="AA17" s="168" t="e">
        <f>#REF!/1000</f>
        <v>#REF!</v>
      </c>
      <c r="AB17" s="218">
        <f t="shared" si="9"/>
        <v>0</v>
      </c>
      <c r="AC17" s="176" t="e">
        <f>#REF!/1000</f>
        <v>#REF!</v>
      </c>
      <c r="AD17" s="168" t="e">
        <f>#REF!/1000</f>
        <v>#REF!</v>
      </c>
      <c r="AE17" s="220" t="e">
        <f t="shared" si="8"/>
        <v>#REF!</v>
      </c>
      <c r="AG17" s="219"/>
      <c r="AH17" s="219"/>
    </row>
    <row r="18" spans="1:34">
      <c r="A18" s="111" t="s">
        <v>541</v>
      </c>
      <c r="B18" s="176" t="e">
        <f t="shared" si="10"/>
        <v>#REF!</v>
      </c>
      <c r="C18" s="168" t="e">
        <f t="shared" si="11"/>
        <v>#REF!</v>
      </c>
      <c r="D18" s="220" t="e">
        <f t="shared" si="0"/>
        <v>#REF!</v>
      </c>
      <c r="E18" s="176" t="e">
        <f>#REF!/1000</f>
        <v>#REF!</v>
      </c>
      <c r="F18" s="168" t="e">
        <f>#REF!/1000</f>
        <v>#REF!</v>
      </c>
      <c r="G18" s="220" t="e">
        <f t="shared" si="1"/>
        <v>#REF!</v>
      </c>
      <c r="H18" s="176" t="e">
        <f>#REF!/1000</f>
        <v>#REF!</v>
      </c>
      <c r="I18" s="168" t="e">
        <f>#REF!/1000</f>
        <v>#REF!</v>
      </c>
      <c r="J18" s="220" t="e">
        <f t="shared" si="2"/>
        <v>#REF!</v>
      </c>
      <c r="K18" s="176" t="e">
        <f>#REF!/1000</f>
        <v>#REF!</v>
      </c>
      <c r="L18" s="168" t="e">
        <f>#REF!/1000</f>
        <v>#REF!</v>
      </c>
      <c r="M18" s="220" t="e">
        <f t="shared" si="3"/>
        <v>#REF!</v>
      </c>
      <c r="N18" s="176" t="e">
        <f>#REF!/1000</f>
        <v>#REF!</v>
      </c>
      <c r="O18" s="168" t="e">
        <f>#REF!/1000</f>
        <v>#REF!</v>
      </c>
      <c r="P18" s="220" t="e">
        <f t="shared" si="4"/>
        <v>#REF!</v>
      </c>
      <c r="Q18" s="176" t="e">
        <f>#REF!/1000</f>
        <v>#REF!</v>
      </c>
      <c r="R18" s="168" t="e">
        <f>#REF!/1000</f>
        <v>#REF!</v>
      </c>
      <c r="S18" s="220" t="e">
        <f t="shared" si="5"/>
        <v>#REF!</v>
      </c>
      <c r="T18" s="176" t="e">
        <f>#REF!/1000</f>
        <v>#REF!</v>
      </c>
      <c r="U18" s="168" t="e">
        <f>#REF!/1000</f>
        <v>#REF!</v>
      </c>
      <c r="V18" s="220" t="e">
        <f t="shared" si="6"/>
        <v>#REF!</v>
      </c>
      <c r="W18" s="176" t="e">
        <f>#REF!/1000</f>
        <v>#REF!</v>
      </c>
      <c r="X18" s="168" t="e">
        <f>#REF!/1000</f>
        <v>#REF!</v>
      </c>
      <c r="Y18" s="220" t="e">
        <f t="shared" si="7"/>
        <v>#REF!</v>
      </c>
      <c r="Z18" s="176" t="e">
        <f>#REF!/1000</f>
        <v>#REF!</v>
      </c>
      <c r="AA18" s="168" t="e">
        <f>#REF!/1000</f>
        <v>#REF!</v>
      </c>
      <c r="AB18" s="220">
        <f t="shared" si="9"/>
        <v>0</v>
      </c>
      <c r="AC18" s="176" t="e">
        <f>#REF!/1000</f>
        <v>#REF!</v>
      </c>
      <c r="AD18" s="168" t="e">
        <f>#REF!/1000</f>
        <v>#REF!</v>
      </c>
      <c r="AE18" s="220" t="e">
        <f t="shared" si="8"/>
        <v>#REF!</v>
      </c>
      <c r="AG18" s="219"/>
      <c r="AH18" s="219"/>
    </row>
    <row r="19" spans="1:34">
      <c r="A19" s="111" t="s">
        <v>542</v>
      </c>
      <c r="B19" s="176" t="e">
        <f t="shared" si="10"/>
        <v>#REF!</v>
      </c>
      <c r="C19" s="168" t="e">
        <f t="shared" si="11"/>
        <v>#REF!</v>
      </c>
      <c r="D19" s="220" t="e">
        <f t="shared" si="0"/>
        <v>#REF!</v>
      </c>
      <c r="E19" s="176" t="e">
        <f>#REF!/1000</f>
        <v>#REF!</v>
      </c>
      <c r="F19" s="168" t="e">
        <f>#REF!/1000</f>
        <v>#REF!</v>
      </c>
      <c r="G19" s="220" t="e">
        <f t="shared" si="1"/>
        <v>#REF!</v>
      </c>
      <c r="H19" s="176" t="e">
        <f>#REF!/1000</f>
        <v>#REF!</v>
      </c>
      <c r="I19" s="168" t="e">
        <f>#REF!/1000</f>
        <v>#REF!</v>
      </c>
      <c r="J19" s="220" t="e">
        <f t="shared" si="2"/>
        <v>#REF!</v>
      </c>
      <c r="K19" s="176" t="e">
        <f>#REF!/1000</f>
        <v>#REF!</v>
      </c>
      <c r="L19" s="168" t="e">
        <f>#REF!/1000</f>
        <v>#REF!</v>
      </c>
      <c r="M19" s="220" t="e">
        <f t="shared" si="3"/>
        <v>#REF!</v>
      </c>
      <c r="N19" s="176" t="e">
        <f>#REF!/1000</f>
        <v>#REF!</v>
      </c>
      <c r="O19" s="168" t="e">
        <f>#REF!/1000</f>
        <v>#REF!</v>
      </c>
      <c r="P19" s="220" t="e">
        <f t="shared" si="4"/>
        <v>#REF!</v>
      </c>
      <c r="Q19" s="176" t="e">
        <f>#REF!/1000</f>
        <v>#REF!</v>
      </c>
      <c r="R19" s="168" t="e">
        <f>#REF!/1000</f>
        <v>#REF!</v>
      </c>
      <c r="S19" s="220" t="e">
        <f t="shared" si="5"/>
        <v>#REF!</v>
      </c>
      <c r="T19" s="176" t="e">
        <f>#REF!/1000</f>
        <v>#REF!</v>
      </c>
      <c r="U19" s="168" t="e">
        <f>#REF!/1000</f>
        <v>#REF!</v>
      </c>
      <c r="V19" s="220" t="e">
        <f t="shared" si="6"/>
        <v>#REF!</v>
      </c>
      <c r="W19" s="176" t="e">
        <f>#REF!/1000</f>
        <v>#REF!</v>
      </c>
      <c r="X19" s="168" t="e">
        <f>#REF!/1000</f>
        <v>#REF!</v>
      </c>
      <c r="Y19" s="220" t="e">
        <f t="shared" si="7"/>
        <v>#REF!</v>
      </c>
      <c r="Z19" s="176" t="e">
        <f>#REF!/1000</f>
        <v>#REF!</v>
      </c>
      <c r="AA19" s="168" t="e">
        <f>#REF!/1000</f>
        <v>#REF!</v>
      </c>
      <c r="AB19" s="220">
        <f t="shared" si="9"/>
        <v>0</v>
      </c>
      <c r="AC19" s="176" t="e">
        <f>#REF!/1000</f>
        <v>#REF!</v>
      </c>
      <c r="AD19" s="168" t="e">
        <f>#REF!/1000</f>
        <v>#REF!</v>
      </c>
      <c r="AE19" s="220" t="e">
        <f t="shared" si="8"/>
        <v>#REF!</v>
      </c>
      <c r="AG19" s="219"/>
      <c r="AH19" s="219"/>
    </row>
    <row r="20" spans="1:34">
      <c r="A20" s="111" t="s">
        <v>543</v>
      </c>
      <c r="B20" s="176" t="e">
        <f t="shared" si="10"/>
        <v>#REF!</v>
      </c>
      <c r="C20" s="168" t="e">
        <f t="shared" si="11"/>
        <v>#REF!</v>
      </c>
      <c r="D20" s="220" t="e">
        <f t="shared" si="0"/>
        <v>#REF!</v>
      </c>
      <c r="E20" s="176" t="e">
        <f>#REF!/1000</f>
        <v>#REF!</v>
      </c>
      <c r="F20" s="168" t="e">
        <f>#REF!/1000</f>
        <v>#REF!</v>
      </c>
      <c r="G20" s="220" t="e">
        <f t="shared" si="1"/>
        <v>#REF!</v>
      </c>
      <c r="H20" s="176" t="e">
        <f>#REF!/1000</f>
        <v>#REF!</v>
      </c>
      <c r="I20" s="168" t="e">
        <f>#REF!/1000</f>
        <v>#REF!</v>
      </c>
      <c r="J20" s="220" t="e">
        <f t="shared" si="2"/>
        <v>#REF!</v>
      </c>
      <c r="K20" s="176" t="e">
        <f>#REF!/1000</f>
        <v>#REF!</v>
      </c>
      <c r="L20" s="168" t="e">
        <f>#REF!/1000</f>
        <v>#REF!</v>
      </c>
      <c r="M20" s="220" t="e">
        <f t="shared" si="3"/>
        <v>#REF!</v>
      </c>
      <c r="N20" s="176" t="e">
        <f>#REF!/1000</f>
        <v>#REF!</v>
      </c>
      <c r="O20" s="168" t="e">
        <f>#REF!/1000</f>
        <v>#REF!</v>
      </c>
      <c r="P20" s="220" t="e">
        <f t="shared" si="4"/>
        <v>#REF!</v>
      </c>
      <c r="Q20" s="176" t="e">
        <f>#REF!/1000</f>
        <v>#REF!</v>
      </c>
      <c r="R20" s="168" t="e">
        <f>#REF!/1000</f>
        <v>#REF!</v>
      </c>
      <c r="S20" s="220" t="e">
        <f t="shared" si="5"/>
        <v>#REF!</v>
      </c>
      <c r="T20" s="176" t="e">
        <f>#REF!/1000</f>
        <v>#REF!</v>
      </c>
      <c r="U20" s="168" t="e">
        <f>#REF!/1000</f>
        <v>#REF!</v>
      </c>
      <c r="V20" s="220" t="e">
        <f t="shared" si="6"/>
        <v>#REF!</v>
      </c>
      <c r="W20" s="176" t="e">
        <f>#REF!/1000</f>
        <v>#REF!</v>
      </c>
      <c r="X20" s="168" t="e">
        <f>#REF!/1000</f>
        <v>#REF!</v>
      </c>
      <c r="Y20" s="220" t="e">
        <f t="shared" si="7"/>
        <v>#REF!</v>
      </c>
      <c r="Z20" s="176" t="e">
        <f>#REF!/1000</f>
        <v>#REF!</v>
      </c>
      <c r="AA20" s="168" t="e">
        <f>#REF!/1000</f>
        <v>#REF!</v>
      </c>
      <c r="AB20" s="220">
        <f t="shared" si="9"/>
        <v>0</v>
      </c>
      <c r="AC20" s="176" t="e">
        <f>#REF!/1000</f>
        <v>#REF!</v>
      </c>
      <c r="AD20" s="168" t="e">
        <f>#REF!/1000</f>
        <v>#REF!</v>
      </c>
      <c r="AE20" s="220" t="e">
        <f t="shared" si="8"/>
        <v>#REF!</v>
      </c>
      <c r="AG20" s="219"/>
      <c r="AH20" s="219"/>
    </row>
    <row r="21" spans="1:34">
      <c r="A21" s="171" t="s">
        <v>544</v>
      </c>
      <c r="B21" s="176" t="e">
        <f t="shared" si="10"/>
        <v>#REF!</v>
      </c>
      <c r="C21" s="168" t="e">
        <f t="shared" si="11"/>
        <v>#REF!</v>
      </c>
      <c r="D21" s="220" t="e">
        <f t="shared" si="0"/>
        <v>#REF!</v>
      </c>
      <c r="E21" s="176" t="e">
        <f>#REF!/1000</f>
        <v>#REF!</v>
      </c>
      <c r="F21" s="168" t="e">
        <f>#REF!/1000</f>
        <v>#REF!</v>
      </c>
      <c r="G21" s="220" t="e">
        <f t="shared" si="1"/>
        <v>#REF!</v>
      </c>
      <c r="H21" s="176" t="e">
        <f>#REF!/1000</f>
        <v>#REF!</v>
      </c>
      <c r="I21" s="168" t="e">
        <f>#REF!/1000</f>
        <v>#REF!</v>
      </c>
      <c r="J21" s="220" t="e">
        <f t="shared" si="2"/>
        <v>#REF!</v>
      </c>
      <c r="K21" s="176" t="e">
        <f>#REF!/1000</f>
        <v>#REF!</v>
      </c>
      <c r="L21" s="168" t="e">
        <f>#REF!/1000</f>
        <v>#REF!</v>
      </c>
      <c r="M21" s="220" t="e">
        <f t="shared" si="3"/>
        <v>#REF!</v>
      </c>
      <c r="N21" s="176" t="e">
        <f>#REF!/1000</f>
        <v>#REF!</v>
      </c>
      <c r="O21" s="168" t="e">
        <f>#REF!/1000</f>
        <v>#REF!</v>
      </c>
      <c r="P21" s="220" t="e">
        <f t="shared" si="4"/>
        <v>#REF!</v>
      </c>
      <c r="Q21" s="176" t="e">
        <f>#REF!/1000</f>
        <v>#REF!</v>
      </c>
      <c r="R21" s="168" t="e">
        <f>#REF!/1000</f>
        <v>#REF!</v>
      </c>
      <c r="S21" s="220" t="e">
        <f t="shared" si="5"/>
        <v>#REF!</v>
      </c>
      <c r="T21" s="176" t="e">
        <f>#REF!/1000</f>
        <v>#REF!</v>
      </c>
      <c r="U21" s="168" t="e">
        <f>#REF!/1000</f>
        <v>#REF!</v>
      </c>
      <c r="V21" s="220" t="e">
        <f t="shared" si="6"/>
        <v>#REF!</v>
      </c>
      <c r="W21" s="176" t="e">
        <f>#REF!/1000</f>
        <v>#REF!</v>
      </c>
      <c r="X21" s="168" t="e">
        <f>#REF!/1000</f>
        <v>#REF!</v>
      </c>
      <c r="Y21" s="220" t="e">
        <f t="shared" si="7"/>
        <v>#REF!</v>
      </c>
      <c r="Z21" s="176" t="e">
        <f>#REF!/1000</f>
        <v>#REF!</v>
      </c>
      <c r="AA21" s="168" t="e">
        <f>#REF!/1000</f>
        <v>#REF!</v>
      </c>
      <c r="AB21" s="220">
        <f t="shared" si="9"/>
        <v>0</v>
      </c>
      <c r="AC21" s="176" t="e">
        <f>#REF!/1000</f>
        <v>#REF!</v>
      </c>
      <c r="AD21" s="168" t="e">
        <f>#REF!/1000</f>
        <v>#REF!</v>
      </c>
      <c r="AE21" s="220" t="e">
        <f t="shared" si="8"/>
        <v>#REF!</v>
      </c>
      <c r="AG21" s="219"/>
      <c r="AH21" s="219"/>
    </row>
    <row r="22" spans="1:34">
      <c r="A22" s="111" t="s">
        <v>545</v>
      </c>
      <c r="B22" s="163" t="e">
        <f t="shared" si="10"/>
        <v>#REF!</v>
      </c>
      <c r="C22" s="164" t="e">
        <f t="shared" si="11"/>
        <v>#REF!</v>
      </c>
      <c r="D22" s="218" t="e">
        <f t="shared" si="0"/>
        <v>#REF!</v>
      </c>
      <c r="E22" s="166" t="e">
        <f>#REF!/1000</f>
        <v>#REF!</v>
      </c>
      <c r="F22" s="164" t="e">
        <f>#REF!/1000</f>
        <v>#REF!</v>
      </c>
      <c r="G22" s="218" t="e">
        <f t="shared" si="1"/>
        <v>#REF!</v>
      </c>
      <c r="H22" s="163" t="e">
        <f>#REF!/1000</f>
        <v>#REF!</v>
      </c>
      <c r="I22" s="164" t="e">
        <f>#REF!/1000</f>
        <v>#REF!</v>
      </c>
      <c r="J22" s="218" t="e">
        <f t="shared" si="2"/>
        <v>#REF!</v>
      </c>
      <c r="K22" s="166" t="e">
        <f>#REF!/1000</f>
        <v>#REF!</v>
      </c>
      <c r="L22" s="164" t="e">
        <f>#REF!/1000</f>
        <v>#REF!</v>
      </c>
      <c r="M22" s="218" t="e">
        <f t="shared" si="3"/>
        <v>#REF!</v>
      </c>
      <c r="N22" s="163" t="e">
        <f>#REF!/1000</f>
        <v>#REF!</v>
      </c>
      <c r="O22" s="164" t="e">
        <f>#REF!/1000</f>
        <v>#REF!</v>
      </c>
      <c r="P22" s="218" t="e">
        <f t="shared" si="4"/>
        <v>#REF!</v>
      </c>
      <c r="Q22" s="166" t="e">
        <f>#REF!/1000</f>
        <v>#REF!</v>
      </c>
      <c r="R22" s="164" t="e">
        <f>#REF!/1000</f>
        <v>#REF!</v>
      </c>
      <c r="S22" s="218" t="e">
        <f t="shared" si="5"/>
        <v>#REF!</v>
      </c>
      <c r="T22" s="163" t="e">
        <f>#REF!/1000</f>
        <v>#REF!</v>
      </c>
      <c r="U22" s="164" t="e">
        <f>#REF!/1000</f>
        <v>#REF!</v>
      </c>
      <c r="V22" s="218" t="e">
        <f t="shared" si="6"/>
        <v>#REF!</v>
      </c>
      <c r="W22" s="166" t="e">
        <f>#REF!/1000</f>
        <v>#REF!</v>
      </c>
      <c r="X22" s="164" t="e">
        <f>#REF!/1000</f>
        <v>#REF!</v>
      </c>
      <c r="Y22" s="218" t="e">
        <f t="shared" si="7"/>
        <v>#REF!</v>
      </c>
      <c r="Z22" s="163" t="e">
        <f>#REF!/1000</f>
        <v>#REF!</v>
      </c>
      <c r="AA22" s="164" t="e">
        <f>#REF!/1000</f>
        <v>#REF!</v>
      </c>
      <c r="AB22" s="218">
        <f t="shared" si="9"/>
        <v>0</v>
      </c>
      <c r="AC22" s="166" t="e">
        <f>#REF!/1000</f>
        <v>#REF!</v>
      </c>
      <c r="AD22" s="164" t="e">
        <f>#REF!/1000</f>
        <v>#REF!</v>
      </c>
      <c r="AE22" s="218" t="e">
        <f t="shared" si="8"/>
        <v>#REF!</v>
      </c>
      <c r="AG22" s="219"/>
      <c r="AH22" s="219"/>
    </row>
    <row r="23" spans="1:34">
      <c r="A23" s="111" t="s">
        <v>546</v>
      </c>
      <c r="B23" s="167" t="e">
        <f t="shared" si="10"/>
        <v>#REF!</v>
      </c>
      <c r="C23" s="168" t="e">
        <f t="shared" si="11"/>
        <v>#REF!</v>
      </c>
      <c r="D23" s="220" t="e">
        <f t="shared" si="0"/>
        <v>#REF!</v>
      </c>
      <c r="E23" s="170" t="e">
        <f>#REF!/1000</f>
        <v>#REF!</v>
      </c>
      <c r="F23" s="168" t="e">
        <f>#REF!/1000</f>
        <v>#REF!</v>
      </c>
      <c r="G23" s="220" t="e">
        <f t="shared" si="1"/>
        <v>#REF!</v>
      </c>
      <c r="H23" s="167" t="e">
        <f>#REF!/1000</f>
        <v>#REF!</v>
      </c>
      <c r="I23" s="168" t="e">
        <f>#REF!/1000</f>
        <v>#REF!</v>
      </c>
      <c r="J23" s="220" t="e">
        <f t="shared" si="2"/>
        <v>#REF!</v>
      </c>
      <c r="K23" s="170" t="e">
        <f>#REF!/1000</f>
        <v>#REF!</v>
      </c>
      <c r="L23" s="168" t="e">
        <f>#REF!/1000</f>
        <v>#REF!</v>
      </c>
      <c r="M23" s="220" t="e">
        <f t="shared" si="3"/>
        <v>#REF!</v>
      </c>
      <c r="N23" s="167" t="e">
        <f>#REF!/1000</f>
        <v>#REF!</v>
      </c>
      <c r="O23" s="168" t="e">
        <f>#REF!/1000</f>
        <v>#REF!</v>
      </c>
      <c r="P23" s="220" t="e">
        <f t="shared" si="4"/>
        <v>#REF!</v>
      </c>
      <c r="Q23" s="170" t="e">
        <f>#REF!/1000</f>
        <v>#REF!</v>
      </c>
      <c r="R23" s="168" t="e">
        <f>#REF!/1000</f>
        <v>#REF!</v>
      </c>
      <c r="S23" s="220" t="e">
        <f t="shared" si="5"/>
        <v>#REF!</v>
      </c>
      <c r="T23" s="167" t="e">
        <f>#REF!/1000</f>
        <v>#REF!</v>
      </c>
      <c r="U23" s="168" t="e">
        <f>#REF!/1000</f>
        <v>#REF!</v>
      </c>
      <c r="V23" s="220" t="e">
        <f t="shared" si="6"/>
        <v>#REF!</v>
      </c>
      <c r="W23" s="170" t="e">
        <f>#REF!/1000</f>
        <v>#REF!</v>
      </c>
      <c r="X23" s="168" t="e">
        <f>#REF!/1000</f>
        <v>#REF!</v>
      </c>
      <c r="Y23" s="220" t="e">
        <f t="shared" si="7"/>
        <v>#REF!</v>
      </c>
      <c r="Z23" s="167" t="e">
        <f>#REF!/1000</f>
        <v>#REF!</v>
      </c>
      <c r="AA23" s="168" t="e">
        <f>#REF!/1000</f>
        <v>#REF!</v>
      </c>
      <c r="AB23" s="220">
        <f t="shared" si="9"/>
        <v>0</v>
      </c>
      <c r="AC23" s="170" t="e">
        <f>#REF!/1000</f>
        <v>#REF!</v>
      </c>
      <c r="AD23" s="168" t="e">
        <f>#REF!/1000</f>
        <v>#REF!</v>
      </c>
      <c r="AE23" s="220" t="e">
        <f t="shared" si="8"/>
        <v>#REF!</v>
      </c>
      <c r="AG23" s="219"/>
      <c r="AH23" s="219"/>
    </row>
    <row r="24" spans="1:34">
      <c r="A24" s="111" t="s">
        <v>547</v>
      </c>
      <c r="B24" s="167" t="e">
        <f t="shared" si="10"/>
        <v>#REF!</v>
      </c>
      <c r="C24" s="168" t="e">
        <f t="shared" si="11"/>
        <v>#REF!</v>
      </c>
      <c r="D24" s="220" t="e">
        <f t="shared" si="0"/>
        <v>#REF!</v>
      </c>
      <c r="E24" s="170" t="e">
        <f>#REF!/1000</f>
        <v>#REF!</v>
      </c>
      <c r="F24" s="168" t="e">
        <f>#REF!/1000</f>
        <v>#REF!</v>
      </c>
      <c r="G24" s="220" t="e">
        <f t="shared" si="1"/>
        <v>#REF!</v>
      </c>
      <c r="H24" s="167" t="e">
        <f>#REF!/1000</f>
        <v>#REF!</v>
      </c>
      <c r="I24" s="168" t="e">
        <f>#REF!/1000</f>
        <v>#REF!</v>
      </c>
      <c r="J24" s="220" t="e">
        <f t="shared" si="2"/>
        <v>#REF!</v>
      </c>
      <c r="K24" s="170" t="e">
        <f>#REF!/1000</f>
        <v>#REF!</v>
      </c>
      <c r="L24" s="168" t="e">
        <f>#REF!/1000</f>
        <v>#REF!</v>
      </c>
      <c r="M24" s="220" t="e">
        <f t="shared" si="3"/>
        <v>#REF!</v>
      </c>
      <c r="N24" s="167" t="e">
        <f>#REF!/1000</f>
        <v>#REF!</v>
      </c>
      <c r="O24" s="168" t="e">
        <f>#REF!/1000</f>
        <v>#REF!</v>
      </c>
      <c r="P24" s="220" t="e">
        <f t="shared" si="4"/>
        <v>#REF!</v>
      </c>
      <c r="Q24" s="170" t="e">
        <f>#REF!/1000</f>
        <v>#REF!</v>
      </c>
      <c r="R24" s="168" t="e">
        <f>#REF!/1000</f>
        <v>#REF!</v>
      </c>
      <c r="S24" s="220" t="e">
        <f t="shared" si="5"/>
        <v>#REF!</v>
      </c>
      <c r="T24" s="167" t="e">
        <f>#REF!/1000</f>
        <v>#REF!</v>
      </c>
      <c r="U24" s="168" t="e">
        <f>#REF!/1000</f>
        <v>#REF!</v>
      </c>
      <c r="V24" s="220" t="e">
        <f t="shared" si="6"/>
        <v>#REF!</v>
      </c>
      <c r="W24" s="170" t="e">
        <f>#REF!/1000</f>
        <v>#REF!</v>
      </c>
      <c r="X24" s="168" t="e">
        <f>#REF!/1000</f>
        <v>#REF!</v>
      </c>
      <c r="Y24" s="220" t="e">
        <f t="shared" si="7"/>
        <v>#REF!</v>
      </c>
      <c r="Z24" s="167" t="e">
        <f>#REF!/1000</f>
        <v>#REF!</v>
      </c>
      <c r="AA24" s="168" t="e">
        <f>#REF!/1000</f>
        <v>#REF!</v>
      </c>
      <c r="AB24" s="220">
        <f t="shared" si="9"/>
        <v>0</v>
      </c>
      <c r="AC24" s="170" t="e">
        <f>#REF!/1000</f>
        <v>#REF!</v>
      </c>
      <c r="AD24" s="168" t="e">
        <f>#REF!/1000</f>
        <v>#REF!</v>
      </c>
      <c r="AE24" s="220" t="e">
        <f t="shared" si="8"/>
        <v>#REF!</v>
      </c>
      <c r="AG24" s="219"/>
      <c r="AH24" s="219"/>
    </row>
    <row r="25" spans="1:34">
      <c r="A25" s="111" t="s">
        <v>548</v>
      </c>
      <c r="B25" s="167" t="e">
        <f t="shared" si="10"/>
        <v>#REF!</v>
      </c>
      <c r="C25" s="168" t="e">
        <f t="shared" si="11"/>
        <v>#REF!</v>
      </c>
      <c r="D25" s="220" t="e">
        <f t="shared" si="0"/>
        <v>#REF!</v>
      </c>
      <c r="E25" s="170" t="e">
        <f>#REF!/1000</f>
        <v>#REF!</v>
      </c>
      <c r="F25" s="168" t="e">
        <f>#REF!/1000</f>
        <v>#REF!</v>
      </c>
      <c r="G25" s="220" t="e">
        <f t="shared" si="1"/>
        <v>#REF!</v>
      </c>
      <c r="H25" s="167" t="e">
        <f>#REF!/1000</f>
        <v>#REF!</v>
      </c>
      <c r="I25" s="168" t="e">
        <f>#REF!/1000</f>
        <v>#REF!</v>
      </c>
      <c r="J25" s="220" t="e">
        <f t="shared" si="2"/>
        <v>#REF!</v>
      </c>
      <c r="K25" s="170" t="e">
        <f>#REF!/1000</f>
        <v>#REF!</v>
      </c>
      <c r="L25" s="168" t="e">
        <f>#REF!/1000</f>
        <v>#REF!</v>
      </c>
      <c r="M25" s="220" t="e">
        <f t="shared" si="3"/>
        <v>#REF!</v>
      </c>
      <c r="N25" s="167" t="e">
        <f>#REF!/1000</f>
        <v>#REF!</v>
      </c>
      <c r="O25" s="168" t="e">
        <f>#REF!/1000</f>
        <v>#REF!</v>
      </c>
      <c r="P25" s="220" t="e">
        <f t="shared" si="4"/>
        <v>#REF!</v>
      </c>
      <c r="Q25" s="170" t="e">
        <f>#REF!/1000</f>
        <v>#REF!</v>
      </c>
      <c r="R25" s="168" t="e">
        <f>#REF!/1000</f>
        <v>#REF!</v>
      </c>
      <c r="S25" s="220" t="e">
        <f t="shared" si="5"/>
        <v>#REF!</v>
      </c>
      <c r="T25" s="167" t="e">
        <f>#REF!/1000</f>
        <v>#REF!</v>
      </c>
      <c r="U25" s="168" t="e">
        <f>#REF!/1000</f>
        <v>#REF!</v>
      </c>
      <c r="V25" s="220" t="e">
        <f t="shared" si="6"/>
        <v>#REF!</v>
      </c>
      <c r="W25" s="170" t="e">
        <f>#REF!/1000</f>
        <v>#REF!</v>
      </c>
      <c r="X25" s="168" t="e">
        <f>#REF!/1000</f>
        <v>#REF!</v>
      </c>
      <c r="Y25" s="220" t="e">
        <f t="shared" si="7"/>
        <v>#REF!</v>
      </c>
      <c r="Z25" s="167" t="e">
        <f>#REF!/1000</f>
        <v>#REF!</v>
      </c>
      <c r="AA25" s="168" t="e">
        <f>#REF!/1000</f>
        <v>#REF!</v>
      </c>
      <c r="AB25" s="220">
        <f t="shared" si="9"/>
        <v>0</v>
      </c>
      <c r="AC25" s="170" t="e">
        <f>#REF!/1000</f>
        <v>#REF!</v>
      </c>
      <c r="AD25" s="168" t="e">
        <f>#REF!/1000</f>
        <v>#REF!</v>
      </c>
      <c r="AE25" s="220" t="e">
        <f t="shared" si="8"/>
        <v>#REF!</v>
      </c>
      <c r="AG25" s="219"/>
      <c r="AH25" s="219"/>
    </row>
    <row r="26" spans="1:34">
      <c r="A26" s="171" t="s">
        <v>549</v>
      </c>
      <c r="B26" s="172" t="e">
        <f t="shared" si="10"/>
        <v>#REF!</v>
      </c>
      <c r="C26" s="173" t="e">
        <f t="shared" si="11"/>
        <v>#REF!</v>
      </c>
      <c r="D26" s="221" t="e">
        <f t="shared" si="0"/>
        <v>#REF!</v>
      </c>
      <c r="E26" s="175" t="e">
        <f>#REF!/1000</f>
        <v>#REF!</v>
      </c>
      <c r="F26" s="173" t="e">
        <f>#REF!/1000</f>
        <v>#REF!</v>
      </c>
      <c r="G26" s="221" t="e">
        <f t="shared" si="1"/>
        <v>#REF!</v>
      </c>
      <c r="H26" s="172" t="e">
        <f>#REF!/1000</f>
        <v>#REF!</v>
      </c>
      <c r="I26" s="173" t="e">
        <f>#REF!/1000</f>
        <v>#REF!</v>
      </c>
      <c r="J26" s="221" t="e">
        <f t="shared" si="2"/>
        <v>#REF!</v>
      </c>
      <c r="K26" s="175" t="e">
        <f>#REF!/1000</f>
        <v>#REF!</v>
      </c>
      <c r="L26" s="173" t="e">
        <f>#REF!/1000</f>
        <v>#REF!</v>
      </c>
      <c r="M26" s="221" t="e">
        <f t="shared" si="3"/>
        <v>#REF!</v>
      </c>
      <c r="N26" s="172" t="e">
        <f>#REF!/1000</f>
        <v>#REF!</v>
      </c>
      <c r="O26" s="173" t="e">
        <f>#REF!/1000</f>
        <v>#REF!</v>
      </c>
      <c r="P26" s="221" t="e">
        <f t="shared" si="4"/>
        <v>#REF!</v>
      </c>
      <c r="Q26" s="175" t="e">
        <f>#REF!/1000</f>
        <v>#REF!</v>
      </c>
      <c r="R26" s="173" t="e">
        <f>#REF!/1000</f>
        <v>#REF!</v>
      </c>
      <c r="S26" s="221" t="e">
        <f t="shared" si="5"/>
        <v>#REF!</v>
      </c>
      <c r="T26" s="172" t="e">
        <f>#REF!/1000</f>
        <v>#REF!</v>
      </c>
      <c r="U26" s="173" t="e">
        <f>#REF!/1000</f>
        <v>#REF!</v>
      </c>
      <c r="V26" s="221" t="e">
        <f t="shared" si="6"/>
        <v>#REF!</v>
      </c>
      <c r="W26" s="175" t="e">
        <f>#REF!/1000</f>
        <v>#REF!</v>
      </c>
      <c r="X26" s="173" t="e">
        <f>#REF!/1000</f>
        <v>#REF!</v>
      </c>
      <c r="Y26" s="221" t="e">
        <f t="shared" si="7"/>
        <v>#REF!</v>
      </c>
      <c r="Z26" s="172" t="e">
        <f>#REF!/1000</f>
        <v>#REF!</v>
      </c>
      <c r="AA26" s="173" t="e">
        <f>#REF!/1000</f>
        <v>#REF!</v>
      </c>
      <c r="AB26" s="220">
        <f t="shared" si="9"/>
        <v>0</v>
      </c>
      <c r="AC26" s="175" t="e">
        <f>#REF!/1000</f>
        <v>#REF!</v>
      </c>
      <c r="AD26" s="173" t="e">
        <f>#REF!/1000</f>
        <v>#REF!</v>
      </c>
      <c r="AE26" s="221" t="e">
        <f t="shared" si="8"/>
        <v>#REF!</v>
      </c>
      <c r="AG26" s="219"/>
      <c r="AH26" s="219"/>
    </row>
    <row r="27" spans="1:34">
      <c r="A27" s="111" t="s">
        <v>550</v>
      </c>
      <c r="B27" s="176" t="e">
        <f t="shared" si="10"/>
        <v>#REF!</v>
      </c>
      <c r="C27" s="168" t="e">
        <f t="shared" si="11"/>
        <v>#REF!</v>
      </c>
      <c r="D27" s="220" t="e">
        <f t="shared" si="0"/>
        <v>#REF!</v>
      </c>
      <c r="E27" s="176" t="e">
        <f>#REF!/1000</f>
        <v>#REF!</v>
      </c>
      <c r="F27" s="168" t="e">
        <f>#REF!/1000</f>
        <v>#REF!</v>
      </c>
      <c r="G27" s="220" t="e">
        <f t="shared" si="1"/>
        <v>#REF!</v>
      </c>
      <c r="H27" s="176" t="e">
        <f>#REF!/1000</f>
        <v>#REF!</v>
      </c>
      <c r="I27" s="168" t="e">
        <f>#REF!/1000</f>
        <v>#REF!</v>
      </c>
      <c r="J27" s="220" t="e">
        <f t="shared" si="2"/>
        <v>#REF!</v>
      </c>
      <c r="K27" s="176" t="e">
        <f>#REF!/1000</f>
        <v>#REF!</v>
      </c>
      <c r="L27" s="168" t="e">
        <f>#REF!/1000</f>
        <v>#REF!</v>
      </c>
      <c r="M27" s="220" t="e">
        <f t="shared" si="3"/>
        <v>#REF!</v>
      </c>
      <c r="N27" s="176" t="e">
        <f>#REF!/1000</f>
        <v>#REF!</v>
      </c>
      <c r="O27" s="168" t="e">
        <f>#REF!/1000</f>
        <v>#REF!</v>
      </c>
      <c r="P27" s="220" t="e">
        <f t="shared" si="4"/>
        <v>#REF!</v>
      </c>
      <c r="Q27" s="176" t="e">
        <f>#REF!/1000</f>
        <v>#REF!</v>
      </c>
      <c r="R27" s="168" t="e">
        <f>#REF!/1000</f>
        <v>#REF!</v>
      </c>
      <c r="S27" s="220" t="e">
        <f t="shared" si="5"/>
        <v>#REF!</v>
      </c>
      <c r="T27" s="176" t="e">
        <f>#REF!/1000</f>
        <v>#REF!</v>
      </c>
      <c r="U27" s="168" t="e">
        <f>#REF!/1000</f>
        <v>#REF!</v>
      </c>
      <c r="V27" s="220" t="e">
        <f t="shared" si="6"/>
        <v>#REF!</v>
      </c>
      <c r="W27" s="176" t="e">
        <f>#REF!/1000</f>
        <v>#REF!</v>
      </c>
      <c r="X27" s="168" t="e">
        <f>#REF!/1000</f>
        <v>#REF!</v>
      </c>
      <c r="Y27" s="220" t="e">
        <f t="shared" si="7"/>
        <v>#REF!</v>
      </c>
      <c r="Z27" s="176" t="e">
        <f>#REF!/1000</f>
        <v>#REF!</v>
      </c>
      <c r="AA27" s="168" t="e">
        <f>#REF!/1000</f>
        <v>#REF!</v>
      </c>
      <c r="AB27" s="218">
        <f t="shared" si="9"/>
        <v>0</v>
      </c>
      <c r="AC27" s="176" t="e">
        <f>#REF!/1000</f>
        <v>#REF!</v>
      </c>
      <c r="AD27" s="168" t="e">
        <f>#REF!/1000</f>
        <v>#REF!</v>
      </c>
      <c r="AE27" s="220" t="e">
        <f t="shared" si="8"/>
        <v>#REF!</v>
      </c>
      <c r="AG27" s="219"/>
      <c r="AH27" s="219"/>
    </row>
    <row r="28" spans="1:34">
      <c r="A28" s="111" t="s">
        <v>551</v>
      </c>
      <c r="B28" s="176" t="e">
        <f t="shared" si="10"/>
        <v>#REF!</v>
      </c>
      <c r="C28" s="168" t="e">
        <f t="shared" si="11"/>
        <v>#REF!</v>
      </c>
      <c r="D28" s="220" t="e">
        <f t="shared" si="0"/>
        <v>#REF!</v>
      </c>
      <c r="E28" s="176" t="e">
        <f>#REF!/1000</f>
        <v>#REF!</v>
      </c>
      <c r="F28" s="168" t="e">
        <f>#REF!/1000</f>
        <v>#REF!</v>
      </c>
      <c r="G28" s="220" t="e">
        <f t="shared" si="1"/>
        <v>#REF!</v>
      </c>
      <c r="H28" s="176" t="e">
        <f>#REF!/1000</f>
        <v>#REF!</v>
      </c>
      <c r="I28" s="168" t="e">
        <f>#REF!/1000</f>
        <v>#REF!</v>
      </c>
      <c r="J28" s="220" t="e">
        <f t="shared" si="2"/>
        <v>#REF!</v>
      </c>
      <c r="K28" s="176" t="e">
        <f>#REF!/1000</f>
        <v>#REF!</v>
      </c>
      <c r="L28" s="168" t="e">
        <f>#REF!/1000</f>
        <v>#REF!</v>
      </c>
      <c r="M28" s="220" t="e">
        <f t="shared" si="3"/>
        <v>#REF!</v>
      </c>
      <c r="N28" s="176" t="e">
        <f>#REF!/1000</f>
        <v>#REF!</v>
      </c>
      <c r="O28" s="168" t="e">
        <f>#REF!/1000</f>
        <v>#REF!</v>
      </c>
      <c r="P28" s="220" t="e">
        <f t="shared" si="4"/>
        <v>#REF!</v>
      </c>
      <c r="Q28" s="176" t="e">
        <f>#REF!/1000</f>
        <v>#REF!</v>
      </c>
      <c r="R28" s="168" t="e">
        <f>#REF!/1000</f>
        <v>#REF!</v>
      </c>
      <c r="S28" s="220" t="e">
        <f t="shared" si="5"/>
        <v>#REF!</v>
      </c>
      <c r="T28" s="176" t="e">
        <f>#REF!/1000</f>
        <v>#REF!</v>
      </c>
      <c r="U28" s="168" t="e">
        <f>#REF!/1000</f>
        <v>#REF!</v>
      </c>
      <c r="V28" s="220" t="e">
        <f t="shared" si="6"/>
        <v>#REF!</v>
      </c>
      <c r="W28" s="176" t="e">
        <f>#REF!/1000</f>
        <v>#REF!</v>
      </c>
      <c r="X28" s="168" t="e">
        <f>#REF!/1000</f>
        <v>#REF!</v>
      </c>
      <c r="Y28" s="220" t="e">
        <f t="shared" si="7"/>
        <v>#REF!</v>
      </c>
      <c r="Z28" s="176" t="e">
        <f>#REF!/1000</f>
        <v>#REF!</v>
      </c>
      <c r="AA28" s="168" t="e">
        <f>#REF!/1000</f>
        <v>#REF!</v>
      </c>
      <c r="AB28" s="220">
        <f t="shared" si="9"/>
        <v>0</v>
      </c>
      <c r="AC28" s="176" t="e">
        <f>#REF!/1000</f>
        <v>#REF!</v>
      </c>
      <c r="AD28" s="168" t="e">
        <f>#REF!/1000</f>
        <v>#REF!</v>
      </c>
      <c r="AE28" s="220" t="e">
        <f t="shared" si="8"/>
        <v>#REF!</v>
      </c>
      <c r="AG28" s="219"/>
      <c r="AH28" s="219"/>
    </row>
    <row r="29" spans="1:34">
      <c r="A29" s="111" t="s">
        <v>552</v>
      </c>
      <c r="B29" s="176" t="e">
        <f t="shared" si="10"/>
        <v>#REF!</v>
      </c>
      <c r="C29" s="168" t="e">
        <f t="shared" si="11"/>
        <v>#REF!</v>
      </c>
      <c r="D29" s="220" t="e">
        <f t="shared" si="0"/>
        <v>#REF!</v>
      </c>
      <c r="E29" s="176" t="e">
        <f>#REF!/1000</f>
        <v>#REF!</v>
      </c>
      <c r="F29" s="168" t="e">
        <f>#REF!/1000</f>
        <v>#REF!</v>
      </c>
      <c r="G29" s="220" t="e">
        <f t="shared" si="1"/>
        <v>#REF!</v>
      </c>
      <c r="H29" s="176" t="e">
        <f>#REF!/1000</f>
        <v>#REF!</v>
      </c>
      <c r="I29" s="168" t="e">
        <f>#REF!/1000</f>
        <v>#REF!</v>
      </c>
      <c r="J29" s="220" t="e">
        <f t="shared" si="2"/>
        <v>#REF!</v>
      </c>
      <c r="K29" s="176" t="e">
        <f>#REF!/1000</f>
        <v>#REF!</v>
      </c>
      <c r="L29" s="168" t="e">
        <f>#REF!/1000</f>
        <v>#REF!</v>
      </c>
      <c r="M29" s="220" t="e">
        <f t="shared" si="3"/>
        <v>#REF!</v>
      </c>
      <c r="N29" s="176" t="e">
        <f>#REF!/1000</f>
        <v>#REF!</v>
      </c>
      <c r="O29" s="168" t="e">
        <f>#REF!/1000</f>
        <v>#REF!</v>
      </c>
      <c r="P29" s="220" t="e">
        <f t="shared" si="4"/>
        <v>#REF!</v>
      </c>
      <c r="Q29" s="176" t="e">
        <f>#REF!/1000</f>
        <v>#REF!</v>
      </c>
      <c r="R29" s="168" t="e">
        <f>#REF!/1000</f>
        <v>#REF!</v>
      </c>
      <c r="S29" s="220" t="e">
        <f t="shared" si="5"/>
        <v>#REF!</v>
      </c>
      <c r="T29" s="176" t="e">
        <f>#REF!/1000</f>
        <v>#REF!</v>
      </c>
      <c r="U29" s="168" t="e">
        <f>#REF!/1000</f>
        <v>#REF!</v>
      </c>
      <c r="V29" s="220" t="e">
        <f t="shared" si="6"/>
        <v>#REF!</v>
      </c>
      <c r="W29" s="176" t="e">
        <f>#REF!/1000</f>
        <v>#REF!</v>
      </c>
      <c r="X29" s="168" t="e">
        <f>#REF!/1000</f>
        <v>#REF!</v>
      </c>
      <c r="Y29" s="220" t="e">
        <f t="shared" si="7"/>
        <v>#REF!</v>
      </c>
      <c r="Z29" s="176" t="e">
        <f>#REF!/1000</f>
        <v>#REF!</v>
      </c>
      <c r="AA29" s="168" t="e">
        <f>#REF!/1000</f>
        <v>#REF!</v>
      </c>
      <c r="AB29" s="220">
        <f t="shared" si="9"/>
        <v>0</v>
      </c>
      <c r="AC29" s="176" t="e">
        <f>#REF!/1000</f>
        <v>#REF!</v>
      </c>
      <c r="AD29" s="168" t="e">
        <f>#REF!/1000</f>
        <v>#REF!</v>
      </c>
      <c r="AE29" s="220" t="e">
        <f t="shared" si="8"/>
        <v>#REF!</v>
      </c>
      <c r="AG29" s="219"/>
      <c r="AH29" s="219"/>
    </row>
    <row r="30" spans="1:34">
      <c r="A30" s="111" t="s">
        <v>553</v>
      </c>
      <c r="B30" s="176" t="e">
        <f t="shared" si="10"/>
        <v>#REF!</v>
      </c>
      <c r="C30" s="168" t="e">
        <f t="shared" si="11"/>
        <v>#REF!</v>
      </c>
      <c r="D30" s="220" t="e">
        <f t="shared" si="0"/>
        <v>#REF!</v>
      </c>
      <c r="E30" s="176" t="e">
        <f>#REF!/1000</f>
        <v>#REF!</v>
      </c>
      <c r="F30" s="168" t="e">
        <f>#REF!/1000</f>
        <v>#REF!</v>
      </c>
      <c r="G30" s="220" t="e">
        <f t="shared" si="1"/>
        <v>#REF!</v>
      </c>
      <c r="H30" s="176" t="e">
        <f>#REF!/1000</f>
        <v>#REF!</v>
      </c>
      <c r="I30" s="168" t="e">
        <f>#REF!/1000</f>
        <v>#REF!</v>
      </c>
      <c r="J30" s="220" t="e">
        <f t="shared" si="2"/>
        <v>#REF!</v>
      </c>
      <c r="K30" s="176" t="e">
        <f>#REF!/1000</f>
        <v>#REF!</v>
      </c>
      <c r="L30" s="168" t="e">
        <f>#REF!/1000</f>
        <v>#REF!</v>
      </c>
      <c r="M30" s="220" t="e">
        <f t="shared" si="3"/>
        <v>#REF!</v>
      </c>
      <c r="N30" s="176" t="e">
        <f>#REF!/1000</f>
        <v>#REF!</v>
      </c>
      <c r="O30" s="168" t="e">
        <f>#REF!/1000</f>
        <v>#REF!</v>
      </c>
      <c r="P30" s="220" t="e">
        <f t="shared" si="4"/>
        <v>#REF!</v>
      </c>
      <c r="Q30" s="176" t="e">
        <f>#REF!/1000</f>
        <v>#REF!</v>
      </c>
      <c r="R30" s="168" t="e">
        <f>#REF!/1000</f>
        <v>#REF!</v>
      </c>
      <c r="S30" s="220" t="e">
        <f t="shared" si="5"/>
        <v>#REF!</v>
      </c>
      <c r="T30" s="176" t="e">
        <f>#REF!/1000</f>
        <v>#REF!</v>
      </c>
      <c r="U30" s="168" t="e">
        <f>#REF!/1000</f>
        <v>#REF!</v>
      </c>
      <c r="V30" s="220" t="e">
        <f t="shared" si="6"/>
        <v>#REF!</v>
      </c>
      <c r="W30" s="176" t="e">
        <f>#REF!/1000</f>
        <v>#REF!</v>
      </c>
      <c r="X30" s="168" t="e">
        <f>#REF!/1000</f>
        <v>#REF!</v>
      </c>
      <c r="Y30" s="220" t="e">
        <f t="shared" si="7"/>
        <v>#REF!</v>
      </c>
      <c r="Z30" s="176" t="e">
        <f>#REF!/1000</f>
        <v>#REF!</v>
      </c>
      <c r="AA30" s="168" t="e">
        <f>#REF!/1000</f>
        <v>#REF!</v>
      </c>
      <c r="AB30" s="220">
        <f t="shared" si="9"/>
        <v>0</v>
      </c>
      <c r="AC30" s="176" t="e">
        <f>#REF!/1000</f>
        <v>#REF!</v>
      </c>
      <c r="AD30" s="168" t="e">
        <f>#REF!/1000</f>
        <v>#REF!</v>
      </c>
      <c r="AE30" s="220" t="e">
        <f t="shared" si="8"/>
        <v>#REF!</v>
      </c>
      <c r="AG30" s="219"/>
      <c r="AH30" s="219"/>
    </row>
    <row r="31" spans="1:34">
      <c r="A31" s="171" t="s">
        <v>554</v>
      </c>
      <c r="B31" s="176" t="e">
        <f t="shared" si="10"/>
        <v>#REF!</v>
      </c>
      <c r="C31" s="168" t="e">
        <f t="shared" si="11"/>
        <v>#REF!</v>
      </c>
      <c r="D31" s="220" t="e">
        <f t="shared" si="0"/>
        <v>#REF!</v>
      </c>
      <c r="E31" s="176" t="e">
        <f>#REF!/1000</f>
        <v>#REF!</v>
      </c>
      <c r="F31" s="168" t="e">
        <f>#REF!/1000</f>
        <v>#REF!</v>
      </c>
      <c r="G31" s="220" t="e">
        <f t="shared" si="1"/>
        <v>#REF!</v>
      </c>
      <c r="H31" s="176" t="e">
        <f>#REF!/1000</f>
        <v>#REF!</v>
      </c>
      <c r="I31" s="168" t="e">
        <f>#REF!/1000</f>
        <v>#REF!</v>
      </c>
      <c r="J31" s="220" t="e">
        <f t="shared" si="2"/>
        <v>#REF!</v>
      </c>
      <c r="K31" s="176" t="e">
        <f>#REF!/1000</f>
        <v>#REF!</v>
      </c>
      <c r="L31" s="168" t="e">
        <f>#REF!/1000</f>
        <v>#REF!</v>
      </c>
      <c r="M31" s="220" t="e">
        <f t="shared" si="3"/>
        <v>#REF!</v>
      </c>
      <c r="N31" s="176" t="e">
        <f>#REF!/1000</f>
        <v>#REF!</v>
      </c>
      <c r="O31" s="168" t="e">
        <f>#REF!/1000</f>
        <v>#REF!</v>
      </c>
      <c r="P31" s="220" t="e">
        <f t="shared" si="4"/>
        <v>#REF!</v>
      </c>
      <c r="Q31" s="176" t="e">
        <f>#REF!/1000</f>
        <v>#REF!</v>
      </c>
      <c r="R31" s="168" t="e">
        <f>#REF!/1000</f>
        <v>#REF!</v>
      </c>
      <c r="S31" s="220" t="e">
        <f t="shared" si="5"/>
        <v>#REF!</v>
      </c>
      <c r="T31" s="176" t="e">
        <f>#REF!/1000</f>
        <v>#REF!</v>
      </c>
      <c r="U31" s="168" t="e">
        <f>#REF!/1000</f>
        <v>#REF!</v>
      </c>
      <c r="V31" s="220" t="e">
        <f t="shared" si="6"/>
        <v>#REF!</v>
      </c>
      <c r="W31" s="176" t="e">
        <f>#REF!/1000</f>
        <v>#REF!</v>
      </c>
      <c r="X31" s="168" t="e">
        <f>#REF!/1000</f>
        <v>#REF!</v>
      </c>
      <c r="Y31" s="220" t="e">
        <f t="shared" si="7"/>
        <v>#REF!</v>
      </c>
      <c r="Z31" s="176" t="e">
        <f>#REF!/1000</f>
        <v>#REF!</v>
      </c>
      <c r="AA31" s="168" t="e">
        <f>#REF!/1000</f>
        <v>#REF!</v>
      </c>
      <c r="AB31" s="220">
        <f t="shared" si="9"/>
        <v>0</v>
      </c>
      <c r="AC31" s="176" t="e">
        <f>#REF!/1000</f>
        <v>#REF!</v>
      </c>
      <c r="AD31" s="168" t="e">
        <f>#REF!/1000</f>
        <v>#REF!</v>
      </c>
      <c r="AE31" s="220" t="e">
        <f t="shared" si="8"/>
        <v>#REF!</v>
      </c>
      <c r="AG31" s="219"/>
      <c r="AH31" s="219"/>
    </row>
    <row r="32" spans="1:34">
      <c r="A32" s="111" t="s">
        <v>555</v>
      </c>
      <c r="B32" s="163" t="e">
        <f t="shared" si="10"/>
        <v>#REF!</v>
      </c>
      <c r="C32" s="164" t="e">
        <f t="shared" si="11"/>
        <v>#REF!</v>
      </c>
      <c r="D32" s="218" t="e">
        <f t="shared" si="0"/>
        <v>#REF!</v>
      </c>
      <c r="E32" s="166" t="e">
        <f>#REF!/1000</f>
        <v>#REF!</v>
      </c>
      <c r="F32" s="164" t="e">
        <f>#REF!/1000</f>
        <v>#REF!</v>
      </c>
      <c r="G32" s="218" t="e">
        <f t="shared" si="1"/>
        <v>#REF!</v>
      </c>
      <c r="H32" s="163" t="e">
        <f>#REF!/1000</f>
        <v>#REF!</v>
      </c>
      <c r="I32" s="164" t="e">
        <f>#REF!/1000</f>
        <v>#REF!</v>
      </c>
      <c r="J32" s="218" t="e">
        <f t="shared" si="2"/>
        <v>#REF!</v>
      </c>
      <c r="K32" s="166" t="e">
        <f>#REF!/1000</f>
        <v>#REF!</v>
      </c>
      <c r="L32" s="164" t="e">
        <f>#REF!/1000</f>
        <v>#REF!</v>
      </c>
      <c r="M32" s="218" t="e">
        <f t="shared" si="3"/>
        <v>#REF!</v>
      </c>
      <c r="N32" s="163" t="e">
        <f>#REF!/1000</f>
        <v>#REF!</v>
      </c>
      <c r="O32" s="164" t="e">
        <f>#REF!/1000</f>
        <v>#REF!</v>
      </c>
      <c r="P32" s="218" t="e">
        <f t="shared" si="4"/>
        <v>#REF!</v>
      </c>
      <c r="Q32" s="166" t="e">
        <f>#REF!/1000</f>
        <v>#REF!</v>
      </c>
      <c r="R32" s="164" t="e">
        <f>#REF!/1000</f>
        <v>#REF!</v>
      </c>
      <c r="S32" s="218" t="e">
        <f t="shared" si="5"/>
        <v>#REF!</v>
      </c>
      <c r="T32" s="163" t="e">
        <f>#REF!/1000</f>
        <v>#REF!</v>
      </c>
      <c r="U32" s="164" t="e">
        <f>#REF!/1000</f>
        <v>#REF!</v>
      </c>
      <c r="V32" s="218" t="e">
        <f t="shared" si="6"/>
        <v>#REF!</v>
      </c>
      <c r="W32" s="166" t="e">
        <f>#REF!/1000</f>
        <v>#REF!</v>
      </c>
      <c r="X32" s="164" t="e">
        <f>#REF!/1000</f>
        <v>#REF!</v>
      </c>
      <c r="Y32" s="218" t="e">
        <f t="shared" si="7"/>
        <v>#REF!</v>
      </c>
      <c r="Z32" s="163" t="e">
        <f>#REF!/1000</f>
        <v>#REF!</v>
      </c>
      <c r="AA32" s="164" t="e">
        <f>#REF!/1000</f>
        <v>#REF!</v>
      </c>
      <c r="AB32" s="218">
        <f t="shared" si="9"/>
        <v>0</v>
      </c>
      <c r="AC32" s="166" t="e">
        <f>#REF!/1000</f>
        <v>#REF!</v>
      </c>
      <c r="AD32" s="164" t="e">
        <f>#REF!/1000</f>
        <v>#REF!</v>
      </c>
      <c r="AE32" s="218" t="e">
        <f t="shared" si="8"/>
        <v>#REF!</v>
      </c>
      <c r="AG32" s="219"/>
      <c r="AH32" s="219"/>
    </row>
    <row r="33" spans="1:34">
      <c r="A33" s="111" t="s">
        <v>556</v>
      </c>
      <c r="B33" s="167" t="e">
        <f t="shared" si="10"/>
        <v>#REF!</v>
      </c>
      <c r="C33" s="168" t="e">
        <f t="shared" si="11"/>
        <v>#REF!</v>
      </c>
      <c r="D33" s="220" t="e">
        <f t="shared" si="0"/>
        <v>#REF!</v>
      </c>
      <c r="E33" s="170" t="e">
        <f>#REF!/1000</f>
        <v>#REF!</v>
      </c>
      <c r="F33" s="168" t="e">
        <f>#REF!/1000</f>
        <v>#REF!</v>
      </c>
      <c r="G33" s="220" t="e">
        <f t="shared" si="1"/>
        <v>#REF!</v>
      </c>
      <c r="H33" s="167" t="e">
        <f>#REF!/1000</f>
        <v>#REF!</v>
      </c>
      <c r="I33" s="168" t="e">
        <f>#REF!/1000</f>
        <v>#REF!</v>
      </c>
      <c r="J33" s="220" t="e">
        <f t="shared" si="2"/>
        <v>#REF!</v>
      </c>
      <c r="K33" s="170" t="e">
        <f>#REF!/1000</f>
        <v>#REF!</v>
      </c>
      <c r="L33" s="168" t="e">
        <f>#REF!/1000</f>
        <v>#REF!</v>
      </c>
      <c r="M33" s="220" t="e">
        <f t="shared" si="3"/>
        <v>#REF!</v>
      </c>
      <c r="N33" s="167" t="e">
        <f>#REF!/1000</f>
        <v>#REF!</v>
      </c>
      <c r="O33" s="168" t="e">
        <f>#REF!/1000</f>
        <v>#REF!</v>
      </c>
      <c r="P33" s="220" t="e">
        <f t="shared" si="4"/>
        <v>#REF!</v>
      </c>
      <c r="Q33" s="170" t="e">
        <f>#REF!/1000</f>
        <v>#REF!</v>
      </c>
      <c r="R33" s="168" t="e">
        <f>#REF!/1000</f>
        <v>#REF!</v>
      </c>
      <c r="S33" s="220" t="e">
        <f t="shared" si="5"/>
        <v>#REF!</v>
      </c>
      <c r="T33" s="167" t="e">
        <f>#REF!/1000</f>
        <v>#REF!</v>
      </c>
      <c r="U33" s="168" t="e">
        <f>#REF!/1000</f>
        <v>#REF!</v>
      </c>
      <c r="V33" s="220" t="e">
        <f t="shared" si="6"/>
        <v>#REF!</v>
      </c>
      <c r="W33" s="170" t="e">
        <f>#REF!/1000</f>
        <v>#REF!</v>
      </c>
      <c r="X33" s="168" t="e">
        <f>#REF!/1000</f>
        <v>#REF!</v>
      </c>
      <c r="Y33" s="220" t="e">
        <f t="shared" si="7"/>
        <v>#REF!</v>
      </c>
      <c r="Z33" s="167" t="e">
        <f>#REF!/1000</f>
        <v>#REF!</v>
      </c>
      <c r="AA33" s="168" t="e">
        <f>#REF!/1000</f>
        <v>#REF!</v>
      </c>
      <c r="AB33" s="220">
        <f t="shared" si="9"/>
        <v>0</v>
      </c>
      <c r="AC33" s="170" t="e">
        <f>#REF!/1000</f>
        <v>#REF!</v>
      </c>
      <c r="AD33" s="168" t="e">
        <f>#REF!/1000</f>
        <v>#REF!</v>
      </c>
      <c r="AE33" s="220" t="e">
        <f t="shared" si="8"/>
        <v>#REF!</v>
      </c>
      <c r="AG33" s="219"/>
      <c r="AH33" s="219"/>
    </row>
    <row r="34" spans="1:34">
      <c r="A34" s="111" t="s">
        <v>557</v>
      </c>
      <c r="B34" s="167" t="e">
        <f t="shared" si="10"/>
        <v>#REF!</v>
      </c>
      <c r="C34" s="168" t="e">
        <f t="shared" si="11"/>
        <v>#REF!</v>
      </c>
      <c r="D34" s="220" t="e">
        <f t="shared" si="0"/>
        <v>#REF!</v>
      </c>
      <c r="E34" s="170" t="e">
        <f>#REF!/1000</f>
        <v>#REF!</v>
      </c>
      <c r="F34" s="168" t="e">
        <f>#REF!/1000</f>
        <v>#REF!</v>
      </c>
      <c r="G34" s="220" t="e">
        <f t="shared" si="1"/>
        <v>#REF!</v>
      </c>
      <c r="H34" s="167" t="e">
        <f>#REF!/1000</f>
        <v>#REF!</v>
      </c>
      <c r="I34" s="168" t="e">
        <f>#REF!/1000</f>
        <v>#REF!</v>
      </c>
      <c r="J34" s="220" t="e">
        <f t="shared" si="2"/>
        <v>#REF!</v>
      </c>
      <c r="K34" s="170" t="e">
        <f>#REF!/1000</f>
        <v>#REF!</v>
      </c>
      <c r="L34" s="168" t="e">
        <f>#REF!/1000</f>
        <v>#REF!</v>
      </c>
      <c r="M34" s="220" t="e">
        <f t="shared" si="3"/>
        <v>#REF!</v>
      </c>
      <c r="N34" s="167" t="e">
        <f>#REF!/1000</f>
        <v>#REF!</v>
      </c>
      <c r="O34" s="168" t="e">
        <f>#REF!/1000</f>
        <v>#REF!</v>
      </c>
      <c r="P34" s="220" t="e">
        <f t="shared" si="4"/>
        <v>#REF!</v>
      </c>
      <c r="Q34" s="170" t="e">
        <f>#REF!/1000</f>
        <v>#REF!</v>
      </c>
      <c r="R34" s="168" t="e">
        <f>#REF!/1000</f>
        <v>#REF!</v>
      </c>
      <c r="S34" s="220" t="e">
        <f t="shared" si="5"/>
        <v>#REF!</v>
      </c>
      <c r="T34" s="167" t="e">
        <f>#REF!/1000</f>
        <v>#REF!</v>
      </c>
      <c r="U34" s="168" t="e">
        <f>#REF!/1000</f>
        <v>#REF!</v>
      </c>
      <c r="V34" s="220" t="e">
        <f t="shared" si="6"/>
        <v>#REF!</v>
      </c>
      <c r="W34" s="170" t="e">
        <f>#REF!/1000</f>
        <v>#REF!</v>
      </c>
      <c r="X34" s="168" t="e">
        <f>#REF!/1000</f>
        <v>#REF!</v>
      </c>
      <c r="Y34" s="220" t="e">
        <f t="shared" si="7"/>
        <v>#REF!</v>
      </c>
      <c r="Z34" s="167" t="e">
        <f>#REF!/1000</f>
        <v>#REF!</v>
      </c>
      <c r="AA34" s="168" t="e">
        <f>#REF!/1000</f>
        <v>#REF!</v>
      </c>
      <c r="AB34" s="220">
        <f t="shared" si="9"/>
        <v>0</v>
      </c>
      <c r="AC34" s="170" t="e">
        <f>#REF!/1000</f>
        <v>#REF!</v>
      </c>
      <c r="AD34" s="168" t="e">
        <f>#REF!/1000</f>
        <v>#REF!</v>
      </c>
      <c r="AE34" s="220" t="e">
        <f t="shared" si="8"/>
        <v>#REF!</v>
      </c>
      <c r="AG34" s="219"/>
      <c r="AH34" s="219"/>
    </row>
    <row r="35" spans="1:34">
      <c r="A35" s="111" t="s">
        <v>558</v>
      </c>
      <c r="B35" s="167" t="e">
        <f t="shared" si="10"/>
        <v>#REF!</v>
      </c>
      <c r="C35" s="168" t="e">
        <f t="shared" si="11"/>
        <v>#REF!</v>
      </c>
      <c r="D35" s="220" t="e">
        <f t="shared" si="0"/>
        <v>#REF!</v>
      </c>
      <c r="E35" s="170" t="e">
        <f>#REF!/1000</f>
        <v>#REF!</v>
      </c>
      <c r="F35" s="168" t="e">
        <f>#REF!/1000</f>
        <v>#REF!</v>
      </c>
      <c r="G35" s="220" t="e">
        <f t="shared" si="1"/>
        <v>#REF!</v>
      </c>
      <c r="H35" s="167" t="e">
        <f>#REF!/1000</f>
        <v>#REF!</v>
      </c>
      <c r="I35" s="168" t="e">
        <f>#REF!/1000</f>
        <v>#REF!</v>
      </c>
      <c r="J35" s="220" t="e">
        <f t="shared" si="2"/>
        <v>#REF!</v>
      </c>
      <c r="K35" s="170" t="e">
        <f>#REF!/1000</f>
        <v>#REF!</v>
      </c>
      <c r="L35" s="168" t="e">
        <f>#REF!/1000</f>
        <v>#REF!</v>
      </c>
      <c r="M35" s="220" t="e">
        <f t="shared" si="3"/>
        <v>#REF!</v>
      </c>
      <c r="N35" s="167" t="e">
        <f>#REF!/1000</f>
        <v>#REF!</v>
      </c>
      <c r="O35" s="168" t="e">
        <f>#REF!/1000</f>
        <v>#REF!</v>
      </c>
      <c r="P35" s="220" t="e">
        <f t="shared" si="4"/>
        <v>#REF!</v>
      </c>
      <c r="Q35" s="170" t="e">
        <f>#REF!/1000</f>
        <v>#REF!</v>
      </c>
      <c r="R35" s="168" t="e">
        <f>#REF!/1000</f>
        <v>#REF!</v>
      </c>
      <c r="S35" s="220" t="e">
        <f t="shared" si="5"/>
        <v>#REF!</v>
      </c>
      <c r="T35" s="167" t="e">
        <f>#REF!/1000</f>
        <v>#REF!</v>
      </c>
      <c r="U35" s="168" t="e">
        <f>#REF!/1000</f>
        <v>#REF!</v>
      </c>
      <c r="V35" s="220" t="e">
        <f t="shared" si="6"/>
        <v>#REF!</v>
      </c>
      <c r="W35" s="170" t="e">
        <f>#REF!/1000</f>
        <v>#REF!</v>
      </c>
      <c r="X35" s="168" t="e">
        <f>#REF!/1000</f>
        <v>#REF!</v>
      </c>
      <c r="Y35" s="220" t="e">
        <f t="shared" si="7"/>
        <v>#REF!</v>
      </c>
      <c r="Z35" s="167" t="e">
        <f>#REF!/1000</f>
        <v>#REF!</v>
      </c>
      <c r="AA35" s="168" t="e">
        <f>#REF!/1000</f>
        <v>#REF!</v>
      </c>
      <c r="AB35" s="220">
        <f t="shared" si="9"/>
        <v>0</v>
      </c>
      <c r="AC35" s="170" t="e">
        <f>#REF!/1000</f>
        <v>#REF!</v>
      </c>
      <c r="AD35" s="168" t="e">
        <f>#REF!/1000</f>
        <v>#REF!</v>
      </c>
      <c r="AE35" s="220" t="e">
        <f t="shared" si="8"/>
        <v>#REF!</v>
      </c>
      <c r="AG35" s="219"/>
      <c r="AH35" s="219"/>
    </row>
    <row r="36" spans="1:34">
      <c r="A36" s="171" t="s">
        <v>559</v>
      </c>
      <c r="B36" s="172" t="e">
        <f t="shared" si="10"/>
        <v>#REF!</v>
      </c>
      <c r="C36" s="173" t="e">
        <f t="shared" si="11"/>
        <v>#REF!</v>
      </c>
      <c r="D36" s="221" t="e">
        <f t="shared" si="0"/>
        <v>#REF!</v>
      </c>
      <c r="E36" s="175" t="e">
        <f>#REF!/1000</f>
        <v>#REF!</v>
      </c>
      <c r="F36" s="173" t="e">
        <f>#REF!/1000</f>
        <v>#REF!</v>
      </c>
      <c r="G36" s="221" t="e">
        <f t="shared" si="1"/>
        <v>#REF!</v>
      </c>
      <c r="H36" s="172" t="e">
        <f>#REF!/1000</f>
        <v>#REF!</v>
      </c>
      <c r="I36" s="173" t="e">
        <f>#REF!/1000</f>
        <v>#REF!</v>
      </c>
      <c r="J36" s="221" t="e">
        <f t="shared" si="2"/>
        <v>#REF!</v>
      </c>
      <c r="K36" s="175" t="e">
        <f>#REF!/1000</f>
        <v>#REF!</v>
      </c>
      <c r="L36" s="173" t="e">
        <f>#REF!/1000</f>
        <v>#REF!</v>
      </c>
      <c r="M36" s="221" t="e">
        <f t="shared" si="3"/>
        <v>#REF!</v>
      </c>
      <c r="N36" s="172" t="e">
        <f>#REF!/1000</f>
        <v>#REF!</v>
      </c>
      <c r="O36" s="173" t="e">
        <f>#REF!/1000</f>
        <v>#REF!</v>
      </c>
      <c r="P36" s="221" t="e">
        <f t="shared" si="4"/>
        <v>#REF!</v>
      </c>
      <c r="Q36" s="175" t="e">
        <f>#REF!/1000</f>
        <v>#REF!</v>
      </c>
      <c r="R36" s="173" t="e">
        <f>#REF!/1000</f>
        <v>#REF!</v>
      </c>
      <c r="S36" s="221" t="e">
        <f t="shared" si="5"/>
        <v>#REF!</v>
      </c>
      <c r="T36" s="172" t="e">
        <f>#REF!/1000</f>
        <v>#REF!</v>
      </c>
      <c r="U36" s="173" t="e">
        <f>#REF!/1000</f>
        <v>#REF!</v>
      </c>
      <c r="V36" s="221" t="e">
        <f t="shared" si="6"/>
        <v>#REF!</v>
      </c>
      <c r="W36" s="175" t="e">
        <f>#REF!/1000</f>
        <v>#REF!</v>
      </c>
      <c r="X36" s="173" t="e">
        <f>#REF!/1000</f>
        <v>#REF!</v>
      </c>
      <c r="Y36" s="221" t="e">
        <f t="shared" si="7"/>
        <v>#REF!</v>
      </c>
      <c r="Z36" s="172" t="e">
        <f>#REF!/1000</f>
        <v>#REF!</v>
      </c>
      <c r="AA36" s="173" t="e">
        <f>#REF!/1000</f>
        <v>#REF!</v>
      </c>
      <c r="AB36" s="220">
        <f t="shared" si="9"/>
        <v>0</v>
      </c>
      <c r="AC36" s="175" t="e">
        <f>#REF!/1000</f>
        <v>#REF!</v>
      </c>
      <c r="AD36" s="173" t="e">
        <f>#REF!/1000</f>
        <v>#REF!</v>
      </c>
      <c r="AE36" s="221" t="e">
        <f t="shared" si="8"/>
        <v>#REF!</v>
      </c>
      <c r="AG36" s="219"/>
      <c r="AH36" s="219"/>
    </row>
    <row r="37" spans="1:34">
      <c r="A37" s="111" t="s">
        <v>560</v>
      </c>
      <c r="B37" s="176" t="e">
        <f t="shared" si="10"/>
        <v>#REF!</v>
      </c>
      <c r="C37" s="168" t="e">
        <f t="shared" si="11"/>
        <v>#REF!</v>
      </c>
      <c r="D37" s="220" t="e">
        <f t="shared" si="0"/>
        <v>#REF!</v>
      </c>
      <c r="E37" s="176" t="e">
        <f>#REF!/1000</f>
        <v>#REF!</v>
      </c>
      <c r="F37" s="168" t="e">
        <f>#REF!/1000</f>
        <v>#REF!</v>
      </c>
      <c r="G37" s="220" t="e">
        <f t="shared" si="1"/>
        <v>#REF!</v>
      </c>
      <c r="H37" s="176" t="e">
        <f>#REF!/1000</f>
        <v>#REF!</v>
      </c>
      <c r="I37" s="168" t="e">
        <f>#REF!/1000</f>
        <v>#REF!</v>
      </c>
      <c r="J37" s="220" t="e">
        <f t="shared" si="2"/>
        <v>#REF!</v>
      </c>
      <c r="K37" s="176" t="e">
        <f>#REF!/1000</f>
        <v>#REF!</v>
      </c>
      <c r="L37" s="168" t="e">
        <f>#REF!/1000</f>
        <v>#REF!</v>
      </c>
      <c r="M37" s="220" t="e">
        <f t="shared" si="3"/>
        <v>#REF!</v>
      </c>
      <c r="N37" s="176" t="e">
        <f>#REF!/1000</f>
        <v>#REF!</v>
      </c>
      <c r="O37" s="168" t="e">
        <f>#REF!/1000</f>
        <v>#REF!</v>
      </c>
      <c r="P37" s="220" t="e">
        <f t="shared" si="4"/>
        <v>#REF!</v>
      </c>
      <c r="Q37" s="176" t="e">
        <f>#REF!/1000</f>
        <v>#REF!</v>
      </c>
      <c r="R37" s="168" t="e">
        <f>#REF!/1000</f>
        <v>#REF!</v>
      </c>
      <c r="S37" s="220" t="e">
        <f t="shared" si="5"/>
        <v>#REF!</v>
      </c>
      <c r="T37" s="176" t="e">
        <f>#REF!/1000</f>
        <v>#REF!</v>
      </c>
      <c r="U37" s="168" t="e">
        <f>#REF!/1000</f>
        <v>#REF!</v>
      </c>
      <c r="V37" s="220" t="e">
        <f t="shared" si="6"/>
        <v>#REF!</v>
      </c>
      <c r="W37" s="176" t="e">
        <f>#REF!/1000</f>
        <v>#REF!</v>
      </c>
      <c r="X37" s="168" t="e">
        <f>#REF!/1000</f>
        <v>#REF!</v>
      </c>
      <c r="Y37" s="220" t="e">
        <f t="shared" si="7"/>
        <v>#REF!</v>
      </c>
      <c r="Z37" s="176" t="e">
        <f>#REF!/1000</f>
        <v>#REF!</v>
      </c>
      <c r="AA37" s="168" t="e">
        <f>#REF!/1000</f>
        <v>#REF!</v>
      </c>
      <c r="AB37" s="218">
        <f t="shared" si="9"/>
        <v>0</v>
      </c>
      <c r="AC37" s="176" t="e">
        <f>#REF!/1000</f>
        <v>#REF!</v>
      </c>
      <c r="AD37" s="168" t="e">
        <f>#REF!/1000</f>
        <v>#REF!</v>
      </c>
      <c r="AE37" s="220" t="e">
        <f t="shared" si="8"/>
        <v>#REF!</v>
      </c>
      <c r="AG37" s="219"/>
      <c r="AH37" s="219"/>
    </row>
    <row r="38" spans="1:34">
      <c r="A38" s="111" t="s">
        <v>561</v>
      </c>
      <c r="B38" s="176" t="e">
        <f t="shared" si="10"/>
        <v>#REF!</v>
      </c>
      <c r="C38" s="168" t="e">
        <f t="shared" si="11"/>
        <v>#REF!</v>
      </c>
      <c r="D38" s="220" t="e">
        <f t="shared" si="0"/>
        <v>#REF!</v>
      </c>
      <c r="E38" s="176" t="e">
        <f>#REF!/1000</f>
        <v>#REF!</v>
      </c>
      <c r="F38" s="168" t="e">
        <f>#REF!/1000</f>
        <v>#REF!</v>
      </c>
      <c r="G38" s="220" t="e">
        <f t="shared" si="1"/>
        <v>#REF!</v>
      </c>
      <c r="H38" s="176" t="e">
        <f>#REF!/1000</f>
        <v>#REF!</v>
      </c>
      <c r="I38" s="168" t="e">
        <f>#REF!/1000</f>
        <v>#REF!</v>
      </c>
      <c r="J38" s="220" t="e">
        <f t="shared" si="2"/>
        <v>#REF!</v>
      </c>
      <c r="K38" s="176" t="e">
        <f>#REF!/1000</f>
        <v>#REF!</v>
      </c>
      <c r="L38" s="168" t="e">
        <f>#REF!/1000</f>
        <v>#REF!</v>
      </c>
      <c r="M38" s="220" t="e">
        <f t="shared" si="3"/>
        <v>#REF!</v>
      </c>
      <c r="N38" s="176" t="e">
        <f>#REF!/1000</f>
        <v>#REF!</v>
      </c>
      <c r="O38" s="168" t="e">
        <f>#REF!/1000</f>
        <v>#REF!</v>
      </c>
      <c r="P38" s="220" t="e">
        <f t="shared" si="4"/>
        <v>#REF!</v>
      </c>
      <c r="Q38" s="176" t="e">
        <f>#REF!/1000</f>
        <v>#REF!</v>
      </c>
      <c r="R38" s="168" t="e">
        <f>#REF!/1000</f>
        <v>#REF!</v>
      </c>
      <c r="S38" s="220" t="e">
        <f t="shared" si="5"/>
        <v>#REF!</v>
      </c>
      <c r="T38" s="176" t="e">
        <f>#REF!/1000</f>
        <v>#REF!</v>
      </c>
      <c r="U38" s="168" t="e">
        <f>#REF!/1000</f>
        <v>#REF!</v>
      </c>
      <c r="V38" s="220" t="e">
        <f t="shared" si="6"/>
        <v>#REF!</v>
      </c>
      <c r="W38" s="176" t="e">
        <f>#REF!/1000</f>
        <v>#REF!</v>
      </c>
      <c r="X38" s="168" t="e">
        <f>#REF!/1000</f>
        <v>#REF!</v>
      </c>
      <c r="Y38" s="220" t="e">
        <f t="shared" si="7"/>
        <v>#REF!</v>
      </c>
      <c r="Z38" s="176" t="e">
        <f>#REF!/1000</f>
        <v>#REF!</v>
      </c>
      <c r="AA38" s="168" t="e">
        <f>#REF!/1000</f>
        <v>#REF!</v>
      </c>
      <c r="AB38" s="220">
        <f t="shared" si="9"/>
        <v>0</v>
      </c>
      <c r="AC38" s="176" t="e">
        <f>#REF!/1000</f>
        <v>#REF!</v>
      </c>
      <c r="AD38" s="168" t="e">
        <f>#REF!/1000</f>
        <v>#REF!</v>
      </c>
      <c r="AE38" s="220" t="e">
        <f t="shared" si="8"/>
        <v>#REF!</v>
      </c>
      <c r="AG38" s="219"/>
      <c r="AH38" s="219"/>
    </row>
    <row r="39" spans="1:34">
      <c r="A39" s="111" t="s">
        <v>562</v>
      </c>
      <c r="B39" s="176" t="e">
        <f t="shared" si="10"/>
        <v>#REF!</v>
      </c>
      <c r="C39" s="168" t="e">
        <f t="shared" si="11"/>
        <v>#REF!</v>
      </c>
      <c r="D39" s="220" t="e">
        <f t="shared" si="0"/>
        <v>#REF!</v>
      </c>
      <c r="E39" s="176" t="e">
        <f>#REF!/1000</f>
        <v>#REF!</v>
      </c>
      <c r="F39" s="168" t="e">
        <f>#REF!/1000</f>
        <v>#REF!</v>
      </c>
      <c r="G39" s="220" t="e">
        <f t="shared" si="1"/>
        <v>#REF!</v>
      </c>
      <c r="H39" s="176" t="e">
        <f>#REF!/1000</f>
        <v>#REF!</v>
      </c>
      <c r="I39" s="168" t="e">
        <f>#REF!/1000</f>
        <v>#REF!</v>
      </c>
      <c r="J39" s="220" t="e">
        <f t="shared" si="2"/>
        <v>#REF!</v>
      </c>
      <c r="K39" s="176" t="e">
        <f>#REF!/1000</f>
        <v>#REF!</v>
      </c>
      <c r="L39" s="168" t="e">
        <f>#REF!/1000</f>
        <v>#REF!</v>
      </c>
      <c r="M39" s="220" t="e">
        <f t="shared" si="3"/>
        <v>#REF!</v>
      </c>
      <c r="N39" s="176" t="e">
        <f>#REF!/1000</f>
        <v>#REF!</v>
      </c>
      <c r="O39" s="168" t="e">
        <f>#REF!/1000</f>
        <v>#REF!</v>
      </c>
      <c r="P39" s="220" t="e">
        <f t="shared" si="4"/>
        <v>#REF!</v>
      </c>
      <c r="Q39" s="176" t="e">
        <f>#REF!/1000</f>
        <v>#REF!</v>
      </c>
      <c r="R39" s="168" t="e">
        <f>#REF!/1000</f>
        <v>#REF!</v>
      </c>
      <c r="S39" s="220" t="e">
        <f t="shared" si="5"/>
        <v>#REF!</v>
      </c>
      <c r="T39" s="176" t="e">
        <f>#REF!/1000</f>
        <v>#REF!</v>
      </c>
      <c r="U39" s="168" t="e">
        <f>#REF!/1000</f>
        <v>#REF!</v>
      </c>
      <c r="V39" s="220" t="e">
        <f t="shared" si="6"/>
        <v>#REF!</v>
      </c>
      <c r="W39" s="176" t="e">
        <f>#REF!/1000</f>
        <v>#REF!</v>
      </c>
      <c r="X39" s="168" t="e">
        <f>#REF!/1000</f>
        <v>#REF!</v>
      </c>
      <c r="Y39" s="220" t="e">
        <f t="shared" si="7"/>
        <v>#REF!</v>
      </c>
      <c r="Z39" s="176" t="e">
        <f>#REF!/1000</f>
        <v>#REF!</v>
      </c>
      <c r="AA39" s="168" t="e">
        <f>#REF!/1000</f>
        <v>#REF!</v>
      </c>
      <c r="AB39" s="220">
        <f t="shared" si="9"/>
        <v>0</v>
      </c>
      <c r="AC39" s="176" t="e">
        <f>#REF!/1000</f>
        <v>#REF!</v>
      </c>
      <c r="AD39" s="168" t="e">
        <f>#REF!/1000</f>
        <v>#REF!</v>
      </c>
      <c r="AE39" s="220" t="e">
        <f t="shared" si="8"/>
        <v>#REF!</v>
      </c>
      <c r="AG39" s="219"/>
      <c r="AH39" s="219"/>
    </row>
    <row r="40" spans="1:34">
      <c r="A40" s="111" t="s">
        <v>563</v>
      </c>
      <c r="B40" s="176" t="e">
        <f t="shared" si="10"/>
        <v>#REF!</v>
      </c>
      <c r="C40" s="168" t="e">
        <f t="shared" si="11"/>
        <v>#REF!</v>
      </c>
      <c r="D40" s="220" t="e">
        <f t="shared" si="0"/>
        <v>#REF!</v>
      </c>
      <c r="E40" s="176" t="e">
        <f>#REF!/1000</f>
        <v>#REF!</v>
      </c>
      <c r="F40" s="168" t="e">
        <f>#REF!/1000</f>
        <v>#REF!</v>
      </c>
      <c r="G40" s="220" t="e">
        <f t="shared" si="1"/>
        <v>#REF!</v>
      </c>
      <c r="H40" s="176" t="e">
        <f>#REF!/1000</f>
        <v>#REF!</v>
      </c>
      <c r="I40" s="168" t="e">
        <f>#REF!/1000</f>
        <v>#REF!</v>
      </c>
      <c r="J40" s="220" t="e">
        <f t="shared" si="2"/>
        <v>#REF!</v>
      </c>
      <c r="K40" s="176" t="e">
        <f>#REF!/1000</f>
        <v>#REF!</v>
      </c>
      <c r="L40" s="168" t="e">
        <f>#REF!/1000</f>
        <v>#REF!</v>
      </c>
      <c r="M40" s="220" t="e">
        <f t="shared" si="3"/>
        <v>#REF!</v>
      </c>
      <c r="N40" s="176" t="e">
        <f>#REF!/1000</f>
        <v>#REF!</v>
      </c>
      <c r="O40" s="168" t="e">
        <f>#REF!/1000</f>
        <v>#REF!</v>
      </c>
      <c r="P40" s="220" t="e">
        <f t="shared" si="4"/>
        <v>#REF!</v>
      </c>
      <c r="Q40" s="176" t="e">
        <f>#REF!/1000</f>
        <v>#REF!</v>
      </c>
      <c r="R40" s="168" t="e">
        <f>#REF!/1000</f>
        <v>#REF!</v>
      </c>
      <c r="S40" s="220" t="e">
        <f t="shared" si="5"/>
        <v>#REF!</v>
      </c>
      <c r="T40" s="176" t="e">
        <f>#REF!/1000</f>
        <v>#REF!</v>
      </c>
      <c r="U40" s="168" t="e">
        <f>#REF!/1000</f>
        <v>#REF!</v>
      </c>
      <c r="V40" s="220" t="e">
        <f t="shared" si="6"/>
        <v>#REF!</v>
      </c>
      <c r="W40" s="176" t="e">
        <f>#REF!/1000</f>
        <v>#REF!</v>
      </c>
      <c r="X40" s="168" t="e">
        <f>#REF!/1000</f>
        <v>#REF!</v>
      </c>
      <c r="Y40" s="220" t="e">
        <f t="shared" si="7"/>
        <v>#REF!</v>
      </c>
      <c r="Z40" s="176" t="e">
        <f>#REF!/1000</f>
        <v>#REF!</v>
      </c>
      <c r="AA40" s="168" t="e">
        <f>#REF!/1000</f>
        <v>#REF!</v>
      </c>
      <c r="AB40" s="220">
        <f t="shared" si="9"/>
        <v>0</v>
      </c>
      <c r="AC40" s="176" t="e">
        <f>#REF!/1000</f>
        <v>#REF!</v>
      </c>
      <c r="AD40" s="168" t="e">
        <f>#REF!/1000</f>
        <v>#REF!</v>
      </c>
      <c r="AE40" s="220" t="e">
        <f t="shared" si="8"/>
        <v>#REF!</v>
      </c>
      <c r="AG40" s="219"/>
      <c r="AH40" s="219"/>
    </row>
    <row r="41" spans="1:34">
      <c r="A41" s="171" t="s">
        <v>564</v>
      </c>
      <c r="B41" s="176" t="e">
        <f t="shared" si="10"/>
        <v>#REF!</v>
      </c>
      <c r="C41" s="168" t="e">
        <f t="shared" si="11"/>
        <v>#REF!</v>
      </c>
      <c r="D41" s="220" t="e">
        <f t="shared" si="0"/>
        <v>#REF!</v>
      </c>
      <c r="E41" s="176" t="e">
        <f>#REF!/1000</f>
        <v>#REF!</v>
      </c>
      <c r="F41" s="168" t="e">
        <f>#REF!/1000</f>
        <v>#REF!</v>
      </c>
      <c r="G41" s="220" t="e">
        <f t="shared" si="1"/>
        <v>#REF!</v>
      </c>
      <c r="H41" s="176" t="e">
        <f>#REF!/1000</f>
        <v>#REF!</v>
      </c>
      <c r="I41" s="168" t="e">
        <f>#REF!/1000</f>
        <v>#REF!</v>
      </c>
      <c r="J41" s="220" t="e">
        <f t="shared" si="2"/>
        <v>#REF!</v>
      </c>
      <c r="K41" s="176" t="e">
        <f>#REF!/1000</f>
        <v>#REF!</v>
      </c>
      <c r="L41" s="168" t="e">
        <f>#REF!/1000</f>
        <v>#REF!</v>
      </c>
      <c r="M41" s="220" t="e">
        <f t="shared" si="3"/>
        <v>#REF!</v>
      </c>
      <c r="N41" s="176" t="e">
        <f>#REF!/1000</f>
        <v>#REF!</v>
      </c>
      <c r="O41" s="168" t="e">
        <f>#REF!/1000</f>
        <v>#REF!</v>
      </c>
      <c r="P41" s="220" t="e">
        <f t="shared" si="4"/>
        <v>#REF!</v>
      </c>
      <c r="Q41" s="176" t="e">
        <f>#REF!/1000</f>
        <v>#REF!</v>
      </c>
      <c r="R41" s="168" t="e">
        <f>#REF!/1000</f>
        <v>#REF!</v>
      </c>
      <c r="S41" s="220" t="e">
        <f t="shared" si="5"/>
        <v>#REF!</v>
      </c>
      <c r="T41" s="176" t="e">
        <f>#REF!/1000</f>
        <v>#REF!</v>
      </c>
      <c r="U41" s="168" t="e">
        <f>#REF!/1000</f>
        <v>#REF!</v>
      </c>
      <c r="V41" s="220" t="e">
        <f t="shared" si="6"/>
        <v>#REF!</v>
      </c>
      <c r="W41" s="176" t="e">
        <f>#REF!/1000</f>
        <v>#REF!</v>
      </c>
      <c r="X41" s="168" t="e">
        <f>#REF!/1000</f>
        <v>#REF!</v>
      </c>
      <c r="Y41" s="220" t="e">
        <f t="shared" si="7"/>
        <v>#REF!</v>
      </c>
      <c r="Z41" s="176" t="e">
        <f>#REF!/1000</f>
        <v>#REF!</v>
      </c>
      <c r="AA41" s="168" t="e">
        <f>#REF!/1000</f>
        <v>#REF!</v>
      </c>
      <c r="AB41" s="220">
        <f t="shared" si="9"/>
        <v>0</v>
      </c>
      <c r="AC41" s="176" t="e">
        <f>#REF!/1000</f>
        <v>#REF!</v>
      </c>
      <c r="AD41" s="168" t="e">
        <f>#REF!/1000</f>
        <v>#REF!</v>
      </c>
      <c r="AE41" s="220" t="e">
        <f t="shared" si="8"/>
        <v>#REF!</v>
      </c>
      <c r="AG41" s="219"/>
      <c r="AH41" s="219"/>
    </row>
    <row r="42" spans="1:34">
      <c r="A42" s="111" t="s">
        <v>565</v>
      </c>
      <c r="B42" s="163" t="e">
        <f t="shared" si="10"/>
        <v>#REF!</v>
      </c>
      <c r="C42" s="164" t="e">
        <f t="shared" si="11"/>
        <v>#REF!</v>
      </c>
      <c r="D42" s="218" t="e">
        <f t="shared" si="0"/>
        <v>#REF!</v>
      </c>
      <c r="E42" s="166" t="e">
        <f>#REF!/1000</f>
        <v>#REF!</v>
      </c>
      <c r="F42" s="164" t="e">
        <f>#REF!/1000</f>
        <v>#REF!</v>
      </c>
      <c r="G42" s="218" t="e">
        <f t="shared" si="1"/>
        <v>#REF!</v>
      </c>
      <c r="H42" s="163" t="e">
        <f>#REF!/1000</f>
        <v>#REF!</v>
      </c>
      <c r="I42" s="164" t="e">
        <f>#REF!/1000</f>
        <v>#REF!</v>
      </c>
      <c r="J42" s="218" t="e">
        <f t="shared" si="2"/>
        <v>#REF!</v>
      </c>
      <c r="K42" s="166" t="e">
        <f>#REF!/1000</f>
        <v>#REF!</v>
      </c>
      <c r="L42" s="164" t="e">
        <f>#REF!/1000</f>
        <v>#REF!</v>
      </c>
      <c r="M42" s="218" t="e">
        <f t="shared" si="3"/>
        <v>#REF!</v>
      </c>
      <c r="N42" s="163" t="e">
        <f>#REF!/1000</f>
        <v>#REF!</v>
      </c>
      <c r="O42" s="164" t="e">
        <f>#REF!/1000</f>
        <v>#REF!</v>
      </c>
      <c r="P42" s="218" t="e">
        <f t="shared" si="4"/>
        <v>#REF!</v>
      </c>
      <c r="Q42" s="166" t="e">
        <f>#REF!/1000</f>
        <v>#REF!</v>
      </c>
      <c r="R42" s="164" t="e">
        <f>#REF!/1000</f>
        <v>#REF!</v>
      </c>
      <c r="S42" s="218" t="e">
        <f t="shared" si="5"/>
        <v>#REF!</v>
      </c>
      <c r="T42" s="163" t="e">
        <f>#REF!/1000</f>
        <v>#REF!</v>
      </c>
      <c r="U42" s="164" t="e">
        <f>#REF!/1000</f>
        <v>#REF!</v>
      </c>
      <c r="V42" s="218" t="e">
        <f t="shared" si="6"/>
        <v>#REF!</v>
      </c>
      <c r="W42" s="166" t="e">
        <f>#REF!/1000</f>
        <v>#REF!</v>
      </c>
      <c r="X42" s="164" t="e">
        <f>#REF!/1000</f>
        <v>#REF!</v>
      </c>
      <c r="Y42" s="218" t="e">
        <f t="shared" si="7"/>
        <v>#REF!</v>
      </c>
      <c r="Z42" s="163" t="e">
        <f>#REF!/1000</f>
        <v>#REF!</v>
      </c>
      <c r="AA42" s="164" t="e">
        <f>#REF!/1000</f>
        <v>#REF!</v>
      </c>
      <c r="AB42" s="218">
        <f t="shared" si="9"/>
        <v>0</v>
      </c>
      <c r="AC42" s="166" t="e">
        <f>#REF!/1000</f>
        <v>#REF!</v>
      </c>
      <c r="AD42" s="164" t="e">
        <f>#REF!/1000</f>
        <v>#REF!</v>
      </c>
      <c r="AE42" s="218" t="e">
        <f t="shared" si="8"/>
        <v>#REF!</v>
      </c>
      <c r="AG42" s="219"/>
      <c r="AH42" s="219"/>
    </row>
    <row r="43" spans="1:34">
      <c r="A43" s="111" t="s">
        <v>566</v>
      </c>
      <c r="B43" s="167" t="e">
        <f t="shared" si="10"/>
        <v>#REF!</v>
      </c>
      <c r="C43" s="168" t="e">
        <f t="shared" si="11"/>
        <v>#REF!</v>
      </c>
      <c r="D43" s="220" t="e">
        <f t="shared" si="0"/>
        <v>#REF!</v>
      </c>
      <c r="E43" s="170" t="e">
        <f>#REF!/1000</f>
        <v>#REF!</v>
      </c>
      <c r="F43" s="168" t="e">
        <f>#REF!/1000</f>
        <v>#REF!</v>
      </c>
      <c r="G43" s="220" t="e">
        <f t="shared" si="1"/>
        <v>#REF!</v>
      </c>
      <c r="H43" s="167" t="e">
        <f>#REF!/1000</f>
        <v>#REF!</v>
      </c>
      <c r="I43" s="168" t="e">
        <f>#REF!/1000</f>
        <v>#REF!</v>
      </c>
      <c r="J43" s="220" t="e">
        <f t="shared" si="2"/>
        <v>#REF!</v>
      </c>
      <c r="K43" s="170" t="e">
        <f>#REF!/1000</f>
        <v>#REF!</v>
      </c>
      <c r="L43" s="168" t="e">
        <f>#REF!/1000</f>
        <v>#REF!</v>
      </c>
      <c r="M43" s="220" t="e">
        <f t="shared" si="3"/>
        <v>#REF!</v>
      </c>
      <c r="N43" s="167" t="e">
        <f>#REF!/1000</f>
        <v>#REF!</v>
      </c>
      <c r="O43" s="168" t="e">
        <f>#REF!/1000</f>
        <v>#REF!</v>
      </c>
      <c r="P43" s="220" t="e">
        <f t="shared" si="4"/>
        <v>#REF!</v>
      </c>
      <c r="Q43" s="170" t="e">
        <f>#REF!/1000</f>
        <v>#REF!</v>
      </c>
      <c r="R43" s="168" t="e">
        <f>#REF!/1000</f>
        <v>#REF!</v>
      </c>
      <c r="S43" s="220" t="e">
        <f t="shared" si="5"/>
        <v>#REF!</v>
      </c>
      <c r="T43" s="167" t="e">
        <f>#REF!/1000</f>
        <v>#REF!</v>
      </c>
      <c r="U43" s="168" t="e">
        <f>#REF!/1000</f>
        <v>#REF!</v>
      </c>
      <c r="V43" s="220" t="e">
        <f t="shared" si="6"/>
        <v>#REF!</v>
      </c>
      <c r="W43" s="170" t="e">
        <f>#REF!/1000</f>
        <v>#REF!</v>
      </c>
      <c r="X43" s="168" t="e">
        <f>#REF!/1000</f>
        <v>#REF!</v>
      </c>
      <c r="Y43" s="220" t="e">
        <f t="shared" si="7"/>
        <v>#REF!</v>
      </c>
      <c r="Z43" s="167" t="e">
        <f>#REF!/1000</f>
        <v>#REF!</v>
      </c>
      <c r="AA43" s="168" t="e">
        <f>#REF!/1000</f>
        <v>#REF!</v>
      </c>
      <c r="AB43" s="220">
        <f t="shared" si="9"/>
        <v>0</v>
      </c>
      <c r="AC43" s="170" t="e">
        <f>#REF!/1000</f>
        <v>#REF!</v>
      </c>
      <c r="AD43" s="168" t="e">
        <f>#REF!/1000</f>
        <v>#REF!</v>
      </c>
      <c r="AE43" s="220" t="e">
        <f t="shared" si="8"/>
        <v>#REF!</v>
      </c>
      <c r="AG43" s="219"/>
      <c r="AH43" s="219"/>
    </row>
    <row r="44" spans="1:34">
      <c r="A44" s="111" t="s">
        <v>567</v>
      </c>
      <c r="B44" s="167" t="e">
        <f t="shared" si="10"/>
        <v>#REF!</v>
      </c>
      <c r="C44" s="168" t="e">
        <f t="shared" si="11"/>
        <v>#REF!</v>
      </c>
      <c r="D44" s="220" t="e">
        <f t="shared" si="0"/>
        <v>#REF!</v>
      </c>
      <c r="E44" s="170" t="e">
        <f>#REF!/1000</f>
        <v>#REF!</v>
      </c>
      <c r="F44" s="168" t="e">
        <f>#REF!/1000</f>
        <v>#REF!</v>
      </c>
      <c r="G44" s="220" t="e">
        <f t="shared" si="1"/>
        <v>#REF!</v>
      </c>
      <c r="H44" s="167" t="e">
        <f>#REF!/1000</f>
        <v>#REF!</v>
      </c>
      <c r="I44" s="168" t="e">
        <f>#REF!/1000</f>
        <v>#REF!</v>
      </c>
      <c r="J44" s="220" t="e">
        <f t="shared" si="2"/>
        <v>#REF!</v>
      </c>
      <c r="K44" s="170" t="e">
        <f>#REF!/1000</f>
        <v>#REF!</v>
      </c>
      <c r="L44" s="168" t="e">
        <f>#REF!/1000</f>
        <v>#REF!</v>
      </c>
      <c r="M44" s="220" t="e">
        <f t="shared" si="3"/>
        <v>#REF!</v>
      </c>
      <c r="N44" s="167" t="e">
        <f>#REF!/1000</f>
        <v>#REF!</v>
      </c>
      <c r="O44" s="168" t="e">
        <f>#REF!/1000</f>
        <v>#REF!</v>
      </c>
      <c r="P44" s="220" t="e">
        <f t="shared" si="4"/>
        <v>#REF!</v>
      </c>
      <c r="Q44" s="170" t="e">
        <f>#REF!/1000</f>
        <v>#REF!</v>
      </c>
      <c r="R44" s="168" t="e">
        <f>#REF!/1000</f>
        <v>#REF!</v>
      </c>
      <c r="S44" s="220" t="e">
        <f t="shared" si="5"/>
        <v>#REF!</v>
      </c>
      <c r="T44" s="167" t="e">
        <f>#REF!/1000</f>
        <v>#REF!</v>
      </c>
      <c r="U44" s="168" t="e">
        <f>#REF!/1000</f>
        <v>#REF!</v>
      </c>
      <c r="V44" s="220" t="e">
        <f t="shared" si="6"/>
        <v>#REF!</v>
      </c>
      <c r="W44" s="170" t="e">
        <f>#REF!/1000</f>
        <v>#REF!</v>
      </c>
      <c r="X44" s="168" t="e">
        <f>#REF!/1000</f>
        <v>#REF!</v>
      </c>
      <c r="Y44" s="220" t="e">
        <f t="shared" si="7"/>
        <v>#REF!</v>
      </c>
      <c r="Z44" s="167" t="e">
        <f>#REF!/1000</f>
        <v>#REF!</v>
      </c>
      <c r="AA44" s="168" t="e">
        <f>#REF!/1000</f>
        <v>#REF!</v>
      </c>
      <c r="AB44" s="220">
        <f t="shared" si="9"/>
        <v>0</v>
      </c>
      <c r="AC44" s="170" t="e">
        <f>#REF!/1000</f>
        <v>#REF!</v>
      </c>
      <c r="AD44" s="168" t="e">
        <f>#REF!/1000</f>
        <v>#REF!</v>
      </c>
      <c r="AE44" s="220" t="e">
        <f t="shared" si="8"/>
        <v>#REF!</v>
      </c>
      <c r="AG44" s="219"/>
      <c r="AH44" s="219"/>
    </row>
    <row r="45" spans="1:34">
      <c r="A45" s="111" t="s">
        <v>568</v>
      </c>
      <c r="B45" s="167" t="e">
        <f t="shared" si="10"/>
        <v>#REF!</v>
      </c>
      <c r="C45" s="168" t="e">
        <f t="shared" si="11"/>
        <v>#REF!</v>
      </c>
      <c r="D45" s="220" t="e">
        <f t="shared" si="0"/>
        <v>#REF!</v>
      </c>
      <c r="E45" s="170" t="e">
        <f>#REF!/1000</f>
        <v>#REF!</v>
      </c>
      <c r="F45" s="168" t="e">
        <f>#REF!/1000</f>
        <v>#REF!</v>
      </c>
      <c r="G45" s="220" t="e">
        <f t="shared" si="1"/>
        <v>#REF!</v>
      </c>
      <c r="H45" s="167" t="e">
        <f>#REF!/1000</f>
        <v>#REF!</v>
      </c>
      <c r="I45" s="168" t="e">
        <f>#REF!/1000</f>
        <v>#REF!</v>
      </c>
      <c r="J45" s="220" t="e">
        <f t="shared" si="2"/>
        <v>#REF!</v>
      </c>
      <c r="K45" s="170" t="e">
        <f>#REF!/1000</f>
        <v>#REF!</v>
      </c>
      <c r="L45" s="168" t="e">
        <f>#REF!/1000</f>
        <v>#REF!</v>
      </c>
      <c r="M45" s="220" t="e">
        <f t="shared" si="3"/>
        <v>#REF!</v>
      </c>
      <c r="N45" s="167" t="e">
        <f>#REF!/1000</f>
        <v>#REF!</v>
      </c>
      <c r="O45" s="168" t="e">
        <f>#REF!/1000</f>
        <v>#REF!</v>
      </c>
      <c r="P45" s="220" t="e">
        <f t="shared" si="4"/>
        <v>#REF!</v>
      </c>
      <c r="Q45" s="170" t="e">
        <f>#REF!/1000</f>
        <v>#REF!</v>
      </c>
      <c r="R45" s="168" t="e">
        <f>#REF!/1000</f>
        <v>#REF!</v>
      </c>
      <c r="S45" s="220" t="e">
        <f t="shared" si="5"/>
        <v>#REF!</v>
      </c>
      <c r="T45" s="167" t="e">
        <f>#REF!/1000</f>
        <v>#REF!</v>
      </c>
      <c r="U45" s="168" t="e">
        <f>#REF!/1000</f>
        <v>#REF!</v>
      </c>
      <c r="V45" s="220" t="e">
        <f t="shared" si="6"/>
        <v>#REF!</v>
      </c>
      <c r="W45" s="170" t="e">
        <f>#REF!/1000</f>
        <v>#REF!</v>
      </c>
      <c r="X45" s="168" t="e">
        <f>#REF!/1000</f>
        <v>#REF!</v>
      </c>
      <c r="Y45" s="220" t="e">
        <f t="shared" si="7"/>
        <v>#REF!</v>
      </c>
      <c r="Z45" s="167" t="e">
        <f>#REF!/1000</f>
        <v>#REF!</v>
      </c>
      <c r="AA45" s="168" t="e">
        <f>#REF!/1000</f>
        <v>#REF!</v>
      </c>
      <c r="AB45" s="220">
        <f t="shared" si="9"/>
        <v>0</v>
      </c>
      <c r="AC45" s="170" t="e">
        <f>#REF!/1000</f>
        <v>#REF!</v>
      </c>
      <c r="AD45" s="168" t="e">
        <f>#REF!/1000</f>
        <v>#REF!</v>
      </c>
      <c r="AE45" s="220" t="e">
        <f t="shared" si="8"/>
        <v>#REF!</v>
      </c>
      <c r="AG45" s="219"/>
      <c r="AH45" s="219"/>
    </row>
    <row r="46" spans="1:34">
      <c r="A46" s="171" t="s">
        <v>569</v>
      </c>
      <c r="B46" s="172" t="e">
        <f t="shared" si="10"/>
        <v>#REF!</v>
      </c>
      <c r="C46" s="173" t="e">
        <f t="shared" si="11"/>
        <v>#REF!</v>
      </c>
      <c r="D46" s="221" t="e">
        <f t="shared" si="0"/>
        <v>#REF!</v>
      </c>
      <c r="E46" s="175" t="e">
        <f>#REF!/1000</f>
        <v>#REF!</v>
      </c>
      <c r="F46" s="173" t="e">
        <f>#REF!/1000</f>
        <v>#REF!</v>
      </c>
      <c r="G46" s="221" t="e">
        <f t="shared" si="1"/>
        <v>#REF!</v>
      </c>
      <c r="H46" s="172" t="e">
        <f>#REF!/1000</f>
        <v>#REF!</v>
      </c>
      <c r="I46" s="173" t="e">
        <f>#REF!/1000</f>
        <v>#REF!</v>
      </c>
      <c r="J46" s="221" t="e">
        <f t="shared" si="2"/>
        <v>#REF!</v>
      </c>
      <c r="K46" s="175" t="e">
        <f>#REF!/1000</f>
        <v>#REF!</v>
      </c>
      <c r="L46" s="173" t="e">
        <f>#REF!/1000</f>
        <v>#REF!</v>
      </c>
      <c r="M46" s="221" t="e">
        <f t="shared" si="3"/>
        <v>#REF!</v>
      </c>
      <c r="N46" s="172" t="e">
        <f>#REF!/1000</f>
        <v>#REF!</v>
      </c>
      <c r="O46" s="173" t="e">
        <f>#REF!/1000</f>
        <v>#REF!</v>
      </c>
      <c r="P46" s="221" t="e">
        <f t="shared" si="4"/>
        <v>#REF!</v>
      </c>
      <c r="Q46" s="175" t="e">
        <f>#REF!/1000</f>
        <v>#REF!</v>
      </c>
      <c r="R46" s="173" t="e">
        <f>#REF!/1000</f>
        <v>#REF!</v>
      </c>
      <c r="S46" s="221" t="e">
        <f t="shared" si="5"/>
        <v>#REF!</v>
      </c>
      <c r="T46" s="172" t="e">
        <f>#REF!/1000</f>
        <v>#REF!</v>
      </c>
      <c r="U46" s="173" t="e">
        <f>#REF!/1000</f>
        <v>#REF!</v>
      </c>
      <c r="V46" s="221" t="e">
        <f t="shared" si="6"/>
        <v>#REF!</v>
      </c>
      <c r="W46" s="175" t="e">
        <f>#REF!/1000</f>
        <v>#REF!</v>
      </c>
      <c r="X46" s="173" t="e">
        <f>#REF!/1000</f>
        <v>#REF!</v>
      </c>
      <c r="Y46" s="221" t="e">
        <f t="shared" si="7"/>
        <v>#REF!</v>
      </c>
      <c r="Z46" s="172" t="e">
        <f>#REF!/1000</f>
        <v>#REF!</v>
      </c>
      <c r="AA46" s="173" t="e">
        <f>#REF!/1000</f>
        <v>#REF!</v>
      </c>
      <c r="AB46" s="220">
        <f t="shared" si="9"/>
        <v>0</v>
      </c>
      <c r="AC46" s="175" t="e">
        <f>#REF!/1000</f>
        <v>#REF!</v>
      </c>
      <c r="AD46" s="173" t="e">
        <f>#REF!/1000</f>
        <v>#REF!</v>
      </c>
      <c r="AE46" s="221" t="e">
        <f t="shared" si="8"/>
        <v>#REF!</v>
      </c>
      <c r="AG46" s="219"/>
      <c r="AH46" s="219"/>
    </row>
    <row r="47" spans="1:34">
      <c r="A47" s="111" t="s">
        <v>570</v>
      </c>
      <c r="B47" s="176" t="e">
        <f t="shared" si="10"/>
        <v>#REF!</v>
      </c>
      <c r="C47" s="168" t="e">
        <f t="shared" si="11"/>
        <v>#REF!</v>
      </c>
      <c r="D47" s="220" t="e">
        <f t="shared" si="0"/>
        <v>#REF!</v>
      </c>
      <c r="E47" s="176" t="e">
        <f>#REF!/1000</f>
        <v>#REF!</v>
      </c>
      <c r="F47" s="168" t="e">
        <f>#REF!/1000</f>
        <v>#REF!</v>
      </c>
      <c r="G47" s="220" t="e">
        <f t="shared" si="1"/>
        <v>#REF!</v>
      </c>
      <c r="H47" s="176" t="e">
        <f>#REF!/1000</f>
        <v>#REF!</v>
      </c>
      <c r="I47" s="168" t="e">
        <f>#REF!/1000</f>
        <v>#REF!</v>
      </c>
      <c r="J47" s="220" t="e">
        <f t="shared" si="2"/>
        <v>#REF!</v>
      </c>
      <c r="K47" s="176" t="e">
        <f>#REF!/1000</f>
        <v>#REF!</v>
      </c>
      <c r="L47" s="168" t="e">
        <f>#REF!/1000</f>
        <v>#REF!</v>
      </c>
      <c r="M47" s="220" t="e">
        <f t="shared" si="3"/>
        <v>#REF!</v>
      </c>
      <c r="N47" s="176" t="e">
        <f>#REF!/1000</f>
        <v>#REF!</v>
      </c>
      <c r="O47" s="168" t="e">
        <f>#REF!/1000</f>
        <v>#REF!</v>
      </c>
      <c r="P47" s="220" t="e">
        <f t="shared" si="4"/>
        <v>#REF!</v>
      </c>
      <c r="Q47" s="176" t="e">
        <f>#REF!/1000</f>
        <v>#REF!</v>
      </c>
      <c r="R47" s="168" t="e">
        <f>#REF!/1000</f>
        <v>#REF!</v>
      </c>
      <c r="S47" s="220" t="e">
        <f t="shared" si="5"/>
        <v>#REF!</v>
      </c>
      <c r="T47" s="176" t="e">
        <f>#REF!/1000</f>
        <v>#REF!</v>
      </c>
      <c r="U47" s="168" t="e">
        <f>#REF!/1000</f>
        <v>#REF!</v>
      </c>
      <c r="V47" s="220" t="e">
        <f t="shared" si="6"/>
        <v>#REF!</v>
      </c>
      <c r="W47" s="176" t="e">
        <f>#REF!/1000</f>
        <v>#REF!</v>
      </c>
      <c r="X47" s="168" t="e">
        <f>#REF!/1000</f>
        <v>#REF!</v>
      </c>
      <c r="Y47" s="220" t="e">
        <f t="shared" si="7"/>
        <v>#REF!</v>
      </c>
      <c r="Z47" s="176" t="e">
        <f>#REF!/1000</f>
        <v>#REF!</v>
      </c>
      <c r="AA47" s="168" t="e">
        <f>#REF!/1000</f>
        <v>#REF!</v>
      </c>
      <c r="AB47" s="218">
        <f t="shared" si="9"/>
        <v>0</v>
      </c>
      <c r="AC47" s="176" t="e">
        <f>#REF!/1000</f>
        <v>#REF!</v>
      </c>
      <c r="AD47" s="168" t="e">
        <f>#REF!/1000</f>
        <v>#REF!</v>
      </c>
      <c r="AE47" s="220" t="e">
        <f t="shared" si="8"/>
        <v>#REF!</v>
      </c>
      <c r="AG47" s="219"/>
      <c r="AH47" s="219"/>
    </row>
    <row r="48" spans="1:34">
      <c r="A48" s="111" t="s">
        <v>571</v>
      </c>
      <c r="B48" s="176" t="e">
        <f t="shared" si="10"/>
        <v>#REF!</v>
      </c>
      <c r="C48" s="168" t="e">
        <f t="shared" si="11"/>
        <v>#REF!</v>
      </c>
      <c r="D48" s="220" t="e">
        <f t="shared" si="0"/>
        <v>#REF!</v>
      </c>
      <c r="E48" s="176" t="e">
        <f>#REF!/1000</f>
        <v>#REF!</v>
      </c>
      <c r="F48" s="168" t="e">
        <f>#REF!/1000</f>
        <v>#REF!</v>
      </c>
      <c r="G48" s="220" t="e">
        <f t="shared" si="1"/>
        <v>#REF!</v>
      </c>
      <c r="H48" s="176" t="e">
        <f>#REF!/1000</f>
        <v>#REF!</v>
      </c>
      <c r="I48" s="168" t="e">
        <f>#REF!/1000</f>
        <v>#REF!</v>
      </c>
      <c r="J48" s="220" t="e">
        <f t="shared" si="2"/>
        <v>#REF!</v>
      </c>
      <c r="K48" s="176" t="e">
        <f>#REF!/1000</f>
        <v>#REF!</v>
      </c>
      <c r="L48" s="168" t="e">
        <f>#REF!/1000</f>
        <v>#REF!</v>
      </c>
      <c r="M48" s="220" t="e">
        <f t="shared" si="3"/>
        <v>#REF!</v>
      </c>
      <c r="N48" s="176" t="e">
        <f>#REF!/1000</f>
        <v>#REF!</v>
      </c>
      <c r="O48" s="168" t="e">
        <f>#REF!/1000</f>
        <v>#REF!</v>
      </c>
      <c r="P48" s="220" t="e">
        <f t="shared" si="4"/>
        <v>#REF!</v>
      </c>
      <c r="Q48" s="176" t="e">
        <f>#REF!/1000</f>
        <v>#REF!</v>
      </c>
      <c r="R48" s="168" t="e">
        <f>#REF!/1000</f>
        <v>#REF!</v>
      </c>
      <c r="S48" s="220" t="e">
        <f t="shared" si="5"/>
        <v>#REF!</v>
      </c>
      <c r="T48" s="176" t="e">
        <f>#REF!/1000</f>
        <v>#REF!</v>
      </c>
      <c r="U48" s="168" t="e">
        <f>#REF!/1000</f>
        <v>#REF!</v>
      </c>
      <c r="V48" s="220" t="e">
        <f t="shared" si="6"/>
        <v>#REF!</v>
      </c>
      <c r="W48" s="176" t="e">
        <f>#REF!/1000</f>
        <v>#REF!</v>
      </c>
      <c r="X48" s="168" t="e">
        <f>#REF!/1000</f>
        <v>#REF!</v>
      </c>
      <c r="Y48" s="220" t="e">
        <f t="shared" si="7"/>
        <v>#REF!</v>
      </c>
      <c r="Z48" s="176" t="e">
        <f>#REF!/1000</f>
        <v>#REF!</v>
      </c>
      <c r="AA48" s="168" t="e">
        <f>#REF!/1000</f>
        <v>#REF!</v>
      </c>
      <c r="AB48" s="220">
        <f t="shared" si="9"/>
        <v>0</v>
      </c>
      <c r="AC48" s="176" t="e">
        <f>#REF!/1000</f>
        <v>#REF!</v>
      </c>
      <c r="AD48" s="168" t="e">
        <f>#REF!/1000</f>
        <v>#REF!</v>
      </c>
      <c r="AE48" s="220" t="e">
        <f t="shared" si="8"/>
        <v>#REF!</v>
      </c>
      <c r="AG48" s="219"/>
      <c r="AH48" s="219"/>
    </row>
    <row r="49" spans="1:34">
      <c r="A49" s="111" t="s">
        <v>572</v>
      </c>
      <c r="B49" s="176" t="e">
        <f t="shared" si="10"/>
        <v>#REF!</v>
      </c>
      <c r="C49" s="168" t="e">
        <f t="shared" si="11"/>
        <v>#REF!</v>
      </c>
      <c r="D49" s="220" t="e">
        <f t="shared" si="0"/>
        <v>#REF!</v>
      </c>
      <c r="E49" s="176" t="e">
        <f>#REF!/1000</f>
        <v>#REF!</v>
      </c>
      <c r="F49" s="168" t="e">
        <f>#REF!/1000</f>
        <v>#REF!</v>
      </c>
      <c r="G49" s="220" t="e">
        <f t="shared" si="1"/>
        <v>#REF!</v>
      </c>
      <c r="H49" s="176" t="e">
        <f>#REF!/1000</f>
        <v>#REF!</v>
      </c>
      <c r="I49" s="168" t="e">
        <f>#REF!/1000</f>
        <v>#REF!</v>
      </c>
      <c r="J49" s="220" t="e">
        <f t="shared" si="2"/>
        <v>#REF!</v>
      </c>
      <c r="K49" s="176" t="e">
        <f>#REF!/1000</f>
        <v>#REF!</v>
      </c>
      <c r="L49" s="168" t="e">
        <f>#REF!/1000</f>
        <v>#REF!</v>
      </c>
      <c r="M49" s="220" t="e">
        <f t="shared" si="3"/>
        <v>#REF!</v>
      </c>
      <c r="N49" s="176" t="e">
        <f>#REF!/1000</f>
        <v>#REF!</v>
      </c>
      <c r="O49" s="168" t="e">
        <f>#REF!/1000</f>
        <v>#REF!</v>
      </c>
      <c r="P49" s="220" t="e">
        <f t="shared" si="4"/>
        <v>#REF!</v>
      </c>
      <c r="Q49" s="176" t="e">
        <f>#REF!/1000</f>
        <v>#REF!</v>
      </c>
      <c r="R49" s="168" t="e">
        <f>#REF!/1000</f>
        <v>#REF!</v>
      </c>
      <c r="S49" s="220" t="e">
        <f t="shared" si="5"/>
        <v>#REF!</v>
      </c>
      <c r="T49" s="176" t="e">
        <f>#REF!/1000</f>
        <v>#REF!</v>
      </c>
      <c r="U49" s="168" t="e">
        <f>#REF!/1000</f>
        <v>#REF!</v>
      </c>
      <c r="V49" s="220" t="e">
        <f t="shared" si="6"/>
        <v>#REF!</v>
      </c>
      <c r="W49" s="176" t="e">
        <f>#REF!/1000</f>
        <v>#REF!</v>
      </c>
      <c r="X49" s="168" t="e">
        <f>#REF!/1000</f>
        <v>#REF!</v>
      </c>
      <c r="Y49" s="220" t="e">
        <f t="shared" si="7"/>
        <v>#REF!</v>
      </c>
      <c r="Z49" s="176" t="e">
        <f>#REF!/1000</f>
        <v>#REF!</v>
      </c>
      <c r="AA49" s="168" t="e">
        <f>#REF!/1000</f>
        <v>#REF!</v>
      </c>
      <c r="AB49" s="220">
        <f t="shared" si="9"/>
        <v>0</v>
      </c>
      <c r="AC49" s="176" t="e">
        <f>#REF!/1000</f>
        <v>#REF!</v>
      </c>
      <c r="AD49" s="168" t="e">
        <f>#REF!/1000</f>
        <v>#REF!</v>
      </c>
      <c r="AE49" s="220" t="e">
        <f t="shared" si="8"/>
        <v>#REF!</v>
      </c>
      <c r="AG49" s="219"/>
      <c r="AH49" s="219"/>
    </row>
    <row r="50" spans="1:34">
      <c r="A50" s="111" t="s">
        <v>573</v>
      </c>
      <c r="B50" s="176" t="e">
        <f t="shared" si="10"/>
        <v>#REF!</v>
      </c>
      <c r="C50" s="168" t="e">
        <f t="shared" si="11"/>
        <v>#REF!</v>
      </c>
      <c r="D50" s="220" t="e">
        <f t="shared" si="0"/>
        <v>#REF!</v>
      </c>
      <c r="E50" s="176" t="e">
        <f>#REF!/1000</f>
        <v>#REF!</v>
      </c>
      <c r="F50" s="168" t="e">
        <f>#REF!/1000</f>
        <v>#REF!</v>
      </c>
      <c r="G50" s="220" t="e">
        <f t="shared" si="1"/>
        <v>#REF!</v>
      </c>
      <c r="H50" s="176" t="e">
        <f>#REF!/1000</f>
        <v>#REF!</v>
      </c>
      <c r="I50" s="168" t="e">
        <f>#REF!/1000</f>
        <v>#REF!</v>
      </c>
      <c r="J50" s="220" t="e">
        <f t="shared" si="2"/>
        <v>#REF!</v>
      </c>
      <c r="K50" s="176" t="e">
        <f>#REF!/1000</f>
        <v>#REF!</v>
      </c>
      <c r="L50" s="168" t="e">
        <f>#REF!/1000</f>
        <v>#REF!</v>
      </c>
      <c r="M50" s="220" t="e">
        <f t="shared" si="3"/>
        <v>#REF!</v>
      </c>
      <c r="N50" s="176" t="e">
        <f>#REF!/1000</f>
        <v>#REF!</v>
      </c>
      <c r="O50" s="168" t="e">
        <f>#REF!/1000</f>
        <v>#REF!</v>
      </c>
      <c r="P50" s="220" t="e">
        <f t="shared" si="4"/>
        <v>#REF!</v>
      </c>
      <c r="Q50" s="176" t="e">
        <f>#REF!/1000</f>
        <v>#REF!</v>
      </c>
      <c r="R50" s="168" t="e">
        <f>#REF!/1000</f>
        <v>#REF!</v>
      </c>
      <c r="S50" s="220" t="e">
        <f t="shared" si="5"/>
        <v>#REF!</v>
      </c>
      <c r="T50" s="176" t="e">
        <f>#REF!/1000</f>
        <v>#REF!</v>
      </c>
      <c r="U50" s="168" t="e">
        <f>#REF!/1000</f>
        <v>#REF!</v>
      </c>
      <c r="V50" s="220" t="e">
        <f t="shared" si="6"/>
        <v>#REF!</v>
      </c>
      <c r="W50" s="176" t="e">
        <f>#REF!/1000</f>
        <v>#REF!</v>
      </c>
      <c r="X50" s="168" t="e">
        <f>#REF!/1000</f>
        <v>#REF!</v>
      </c>
      <c r="Y50" s="220" t="e">
        <f t="shared" si="7"/>
        <v>#REF!</v>
      </c>
      <c r="Z50" s="176" t="e">
        <f>#REF!/1000</f>
        <v>#REF!</v>
      </c>
      <c r="AA50" s="168" t="e">
        <f>#REF!/1000</f>
        <v>#REF!</v>
      </c>
      <c r="AB50" s="220">
        <f t="shared" si="9"/>
        <v>0</v>
      </c>
      <c r="AC50" s="176" t="e">
        <f>#REF!/1000</f>
        <v>#REF!</v>
      </c>
      <c r="AD50" s="168" t="e">
        <f>#REF!/1000</f>
        <v>#REF!</v>
      </c>
      <c r="AE50" s="220" t="e">
        <f t="shared" si="8"/>
        <v>#REF!</v>
      </c>
      <c r="AG50" s="219"/>
      <c r="AH50" s="219"/>
    </row>
    <row r="51" spans="1:34">
      <c r="A51" s="171" t="s">
        <v>574</v>
      </c>
      <c r="B51" s="176" t="e">
        <f t="shared" si="10"/>
        <v>#REF!</v>
      </c>
      <c r="C51" s="168" t="e">
        <f t="shared" si="11"/>
        <v>#REF!</v>
      </c>
      <c r="D51" s="220" t="e">
        <f t="shared" si="0"/>
        <v>#REF!</v>
      </c>
      <c r="E51" s="176" t="e">
        <f>#REF!/1000</f>
        <v>#REF!</v>
      </c>
      <c r="F51" s="168" t="e">
        <f>#REF!/1000</f>
        <v>#REF!</v>
      </c>
      <c r="G51" s="220" t="e">
        <f t="shared" si="1"/>
        <v>#REF!</v>
      </c>
      <c r="H51" s="176" t="e">
        <f>#REF!/1000</f>
        <v>#REF!</v>
      </c>
      <c r="I51" s="168" t="e">
        <f>#REF!/1000</f>
        <v>#REF!</v>
      </c>
      <c r="J51" s="220" t="e">
        <f t="shared" si="2"/>
        <v>#REF!</v>
      </c>
      <c r="K51" s="176" t="e">
        <f>#REF!/1000</f>
        <v>#REF!</v>
      </c>
      <c r="L51" s="168" t="e">
        <f>#REF!/1000</f>
        <v>#REF!</v>
      </c>
      <c r="M51" s="220" t="e">
        <f t="shared" si="3"/>
        <v>#REF!</v>
      </c>
      <c r="N51" s="176" t="e">
        <f>#REF!/1000</f>
        <v>#REF!</v>
      </c>
      <c r="O51" s="168" t="e">
        <f>#REF!/1000</f>
        <v>#REF!</v>
      </c>
      <c r="P51" s="220" t="e">
        <f t="shared" si="4"/>
        <v>#REF!</v>
      </c>
      <c r="Q51" s="176" t="e">
        <f>#REF!/1000</f>
        <v>#REF!</v>
      </c>
      <c r="R51" s="168" t="e">
        <f>#REF!/1000</f>
        <v>#REF!</v>
      </c>
      <c r="S51" s="220" t="e">
        <f t="shared" si="5"/>
        <v>#REF!</v>
      </c>
      <c r="T51" s="176" t="e">
        <f>#REF!/1000</f>
        <v>#REF!</v>
      </c>
      <c r="U51" s="168" t="e">
        <f>#REF!/1000</f>
        <v>#REF!</v>
      </c>
      <c r="V51" s="220" t="e">
        <f t="shared" si="6"/>
        <v>#REF!</v>
      </c>
      <c r="W51" s="176" t="e">
        <f>#REF!/1000</f>
        <v>#REF!</v>
      </c>
      <c r="X51" s="168" t="e">
        <f>#REF!/1000</f>
        <v>#REF!</v>
      </c>
      <c r="Y51" s="220" t="e">
        <f t="shared" si="7"/>
        <v>#REF!</v>
      </c>
      <c r="Z51" s="176" t="e">
        <f>#REF!/1000</f>
        <v>#REF!</v>
      </c>
      <c r="AA51" s="168" t="e">
        <f>#REF!/1000</f>
        <v>#REF!</v>
      </c>
      <c r="AB51" s="220">
        <f t="shared" si="9"/>
        <v>0</v>
      </c>
      <c r="AC51" s="176" t="e">
        <f>#REF!/1000</f>
        <v>#REF!</v>
      </c>
      <c r="AD51" s="168" t="e">
        <f>#REF!/1000</f>
        <v>#REF!</v>
      </c>
      <c r="AE51" s="220" t="e">
        <f t="shared" si="8"/>
        <v>#REF!</v>
      </c>
      <c r="AG51" s="219"/>
      <c r="AH51" s="219"/>
    </row>
    <row r="52" spans="1:34">
      <c r="A52" s="111" t="s">
        <v>575</v>
      </c>
      <c r="B52" s="163" t="e">
        <f t="shared" si="10"/>
        <v>#REF!</v>
      </c>
      <c r="C52" s="164" t="e">
        <f t="shared" si="11"/>
        <v>#REF!</v>
      </c>
      <c r="D52" s="218" t="e">
        <f t="shared" si="0"/>
        <v>#REF!</v>
      </c>
      <c r="E52" s="166" t="e">
        <f>#REF!/1000</f>
        <v>#REF!</v>
      </c>
      <c r="F52" s="164" t="e">
        <f>#REF!/1000</f>
        <v>#REF!</v>
      </c>
      <c r="G52" s="218" t="e">
        <f t="shared" si="1"/>
        <v>#REF!</v>
      </c>
      <c r="H52" s="163" t="e">
        <f>#REF!/1000</f>
        <v>#REF!</v>
      </c>
      <c r="I52" s="164" t="e">
        <f>#REF!/1000</f>
        <v>#REF!</v>
      </c>
      <c r="J52" s="218" t="e">
        <f t="shared" si="2"/>
        <v>#REF!</v>
      </c>
      <c r="K52" s="166" t="e">
        <f>#REF!/1000</f>
        <v>#REF!</v>
      </c>
      <c r="L52" s="164" t="e">
        <f>#REF!/1000</f>
        <v>#REF!</v>
      </c>
      <c r="M52" s="218" t="e">
        <f t="shared" si="3"/>
        <v>#REF!</v>
      </c>
      <c r="N52" s="163" t="e">
        <f>#REF!/1000</f>
        <v>#REF!</v>
      </c>
      <c r="O52" s="164" t="e">
        <f>#REF!/1000</f>
        <v>#REF!</v>
      </c>
      <c r="P52" s="218" t="e">
        <f t="shared" si="4"/>
        <v>#REF!</v>
      </c>
      <c r="Q52" s="166" t="e">
        <f>#REF!/1000</f>
        <v>#REF!</v>
      </c>
      <c r="R52" s="164" t="e">
        <f>#REF!/1000</f>
        <v>#REF!</v>
      </c>
      <c r="S52" s="218" t="e">
        <f t="shared" si="5"/>
        <v>#REF!</v>
      </c>
      <c r="T52" s="163" t="e">
        <f>#REF!/1000</f>
        <v>#REF!</v>
      </c>
      <c r="U52" s="164" t="e">
        <f>#REF!/1000</f>
        <v>#REF!</v>
      </c>
      <c r="V52" s="218" t="e">
        <f t="shared" si="6"/>
        <v>#REF!</v>
      </c>
      <c r="W52" s="166" t="e">
        <f>#REF!/1000</f>
        <v>#REF!</v>
      </c>
      <c r="X52" s="164" t="e">
        <f>#REF!/1000</f>
        <v>#REF!</v>
      </c>
      <c r="Y52" s="218" t="e">
        <f t="shared" si="7"/>
        <v>#REF!</v>
      </c>
      <c r="Z52" s="163" t="e">
        <f>#REF!/1000</f>
        <v>#REF!</v>
      </c>
      <c r="AA52" s="164" t="e">
        <f>#REF!/1000</f>
        <v>#REF!</v>
      </c>
      <c r="AB52" s="218">
        <f t="shared" si="9"/>
        <v>0</v>
      </c>
      <c r="AC52" s="166" t="e">
        <f>#REF!/1000</f>
        <v>#REF!</v>
      </c>
      <c r="AD52" s="164" t="e">
        <f>#REF!/1000</f>
        <v>#REF!</v>
      </c>
      <c r="AE52" s="218" t="e">
        <f t="shared" si="8"/>
        <v>#REF!</v>
      </c>
      <c r="AG52" s="219"/>
      <c r="AH52" s="219"/>
    </row>
    <row r="53" spans="1:34">
      <c r="A53" s="111" t="s">
        <v>576</v>
      </c>
      <c r="B53" s="167" t="e">
        <f t="shared" si="10"/>
        <v>#REF!</v>
      </c>
      <c r="C53" s="168" t="e">
        <f t="shared" si="11"/>
        <v>#REF!</v>
      </c>
      <c r="D53" s="220" t="e">
        <f t="shared" si="0"/>
        <v>#REF!</v>
      </c>
      <c r="E53" s="170" t="e">
        <f>#REF!/1000</f>
        <v>#REF!</v>
      </c>
      <c r="F53" s="168" t="e">
        <f>#REF!/1000</f>
        <v>#REF!</v>
      </c>
      <c r="G53" s="220" t="e">
        <f t="shared" si="1"/>
        <v>#REF!</v>
      </c>
      <c r="H53" s="167" t="e">
        <f>#REF!/1000</f>
        <v>#REF!</v>
      </c>
      <c r="I53" s="168" t="e">
        <f>#REF!/1000</f>
        <v>#REF!</v>
      </c>
      <c r="J53" s="220" t="e">
        <f t="shared" si="2"/>
        <v>#REF!</v>
      </c>
      <c r="K53" s="170" t="e">
        <f>#REF!/1000</f>
        <v>#REF!</v>
      </c>
      <c r="L53" s="168" t="e">
        <f>#REF!/1000</f>
        <v>#REF!</v>
      </c>
      <c r="M53" s="220" t="e">
        <f t="shared" si="3"/>
        <v>#REF!</v>
      </c>
      <c r="N53" s="167" t="e">
        <f>#REF!/1000</f>
        <v>#REF!</v>
      </c>
      <c r="O53" s="168" t="e">
        <f>#REF!/1000</f>
        <v>#REF!</v>
      </c>
      <c r="P53" s="220" t="e">
        <f t="shared" si="4"/>
        <v>#REF!</v>
      </c>
      <c r="Q53" s="170" t="e">
        <f>#REF!/1000</f>
        <v>#REF!</v>
      </c>
      <c r="R53" s="168" t="e">
        <f>#REF!/1000</f>
        <v>#REF!</v>
      </c>
      <c r="S53" s="220" t="e">
        <f t="shared" si="5"/>
        <v>#REF!</v>
      </c>
      <c r="T53" s="167" t="e">
        <f>#REF!/1000</f>
        <v>#REF!</v>
      </c>
      <c r="U53" s="168" t="e">
        <f>#REF!/1000</f>
        <v>#REF!</v>
      </c>
      <c r="V53" s="220" t="e">
        <f t="shared" si="6"/>
        <v>#REF!</v>
      </c>
      <c r="W53" s="170" t="e">
        <f>#REF!/1000</f>
        <v>#REF!</v>
      </c>
      <c r="X53" s="168" t="e">
        <f>#REF!/1000</f>
        <v>#REF!</v>
      </c>
      <c r="Y53" s="220" t="e">
        <f t="shared" si="7"/>
        <v>#REF!</v>
      </c>
      <c r="Z53" s="167" t="e">
        <f>#REF!/1000</f>
        <v>#REF!</v>
      </c>
      <c r="AA53" s="168" t="e">
        <f>#REF!/1000</f>
        <v>#REF!</v>
      </c>
      <c r="AB53" s="220">
        <f t="shared" si="9"/>
        <v>0</v>
      </c>
      <c r="AC53" s="170" t="e">
        <f>#REF!/1000</f>
        <v>#REF!</v>
      </c>
      <c r="AD53" s="168" t="e">
        <f>#REF!/1000</f>
        <v>#REF!</v>
      </c>
      <c r="AE53" s="220" t="e">
        <f t="shared" si="8"/>
        <v>#REF!</v>
      </c>
      <c r="AG53" s="219"/>
      <c r="AH53" s="219"/>
    </row>
    <row r="54" spans="1:34">
      <c r="A54" s="111" t="s">
        <v>577</v>
      </c>
      <c r="B54" s="167" t="e">
        <f t="shared" si="10"/>
        <v>#REF!</v>
      </c>
      <c r="C54" s="168" t="e">
        <f t="shared" si="11"/>
        <v>#REF!</v>
      </c>
      <c r="D54" s="220" t="e">
        <f t="shared" si="0"/>
        <v>#REF!</v>
      </c>
      <c r="E54" s="170" t="e">
        <f>#REF!/1000</f>
        <v>#REF!</v>
      </c>
      <c r="F54" s="168" t="e">
        <f>#REF!/1000</f>
        <v>#REF!</v>
      </c>
      <c r="G54" s="220" t="e">
        <f t="shared" si="1"/>
        <v>#REF!</v>
      </c>
      <c r="H54" s="167" t="e">
        <f>#REF!/1000</f>
        <v>#REF!</v>
      </c>
      <c r="I54" s="168" t="e">
        <f>#REF!/1000</f>
        <v>#REF!</v>
      </c>
      <c r="J54" s="220" t="e">
        <f t="shared" si="2"/>
        <v>#REF!</v>
      </c>
      <c r="K54" s="170" t="e">
        <f>#REF!/1000</f>
        <v>#REF!</v>
      </c>
      <c r="L54" s="168" t="e">
        <f>#REF!/1000</f>
        <v>#REF!</v>
      </c>
      <c r="M54" s="220" t="e">
        <f t="shared" si="3"/>
        <v>#REF!</v>
      </c>
      <c r="N54" s="167" t="e">
        <f>#REF!/1000</f>
        <v>#REF!</v>
      </c>
      <c r="O54" s="168" t="e">
        <f>#REF!/1000</f>
        <v>#REF!</v>
      </c>
      <c r="P54" s="220" t="e">
        <f t="shared" si="4"/>
        <v>#REF!</v>
      </c>
      <c r="Q54" s="170" t="e">
        <f>#REF!/1000</f>
        <v>#REF!</v>
      </c>
      <c r="R54" s="168" t="e">
        <f>#REF!/1000</f>
        <v>#REF!</v>
      </c>
      <c r="S54" s="220" t="e">
        <f t="shared" si="5"/>
        <v>#REF!</v>
      </c>
      <c r="T54" s="167" t="e">
        <f>#REF!/1000</f>
        <v>#REF!</v>
      </c>
      <c r="U54" s="168" t="e">
        <f>#REF!/1000</f>
        <v>#REF!</v>
      </c>
      <c r="V54" s="220" t="e">
        <f t="shared" si="6"/>
        <v>#REF!</v>
      </c>
      <c r="W54" s="170" t="e">
        <f>#REF!/1000</f>
        <v>#REF!</v>
      </c>
      <c r="X54" s="168" t="e">
        <f>#REF!/1000</f>
        <v>#REF!</v>
      </c>
      <c r="Y54" s="220" t="e">
        <f t="shared" si="7"/>
        <v>#REF!</v>
      </c>
      <c r="Z54" s="167" t="e">
        <f>#REF!/1000</f>
        <v>#REF!</v>
      </c>
      <c r="AA54" s="168" t="e">
        <f>#REF!/1000</f>
        <v>#REF!</v>
      </c>
      <c r="AB54" s="220">
        <f t="shared" si="9"/>
        <v>0</v>
      </c>
      <c r="AC54" s="170" t="e">
        <f>#REF!/1000</f>
        <v>#REF!</v>
      </c>
      <c r="AD54" s="168" t="e">
        <f>#REF!/1000</f>
        <v>#REF!</v>
      </c>
      <c r="AE54" s="220" t="e">
        <f t="shared" si="8"/>
        <v>#REF!</v>
      </c>
      <c r="AG54" s="219"/>
      <c r="AH54" s="219"/>
    </row>
    <row r="55" spans="1:34">
      <c r="A55" s="111" t="s">
        <v>578</v>
      </c>
      <c r="B55" s="167" t="e">
        <f t="shared" si="10"/>
        <v>#REF!</v>
      </c>
      <c r="C55" s="168" t="e">
        <f t="shared" si="11"/>
        <v>#REF!</v>
      </c>
      <c r="D55" s="220" t="e">
        <f t="shared" si="0"/>
        <v>#REF!</v>
      </c>
      <c r="E55" s="170" t="e">
        <f>#REF!/1000</f>
        <v>#REF!</v>
      </c>
      <c r="F55" s="168" t="e">
        <f>#REF!/1000</f>
        <v>#REF!</v>
      </c>
      <c r="G55" s="220" t="e">
        <f t="shared" si="1"/>
        <v>#REF!</v>
      </c>
      <c r="H55" s="167" t="e">
        <f>#REF!/1000</f>
        <v>#REF!</v>
      </c>
      <c r="I55" s="168" t="e">
        <f>#REF!/1000</f>
        <v>#REF!</v>
      </c>
      <c r="J55" s="220" t="e">
        <f t="shared" si="2"/>
        <v>#REF!</v>
      </c>
      <c r="K55" s="170" t="e">
        <f>#REF!/1000</f>
        <v>#REF!</v>
      </c>
      <c r="L55" s="168" t="e">
        <f>#REF!/1000</f>
        <v>#REF!</v>
      </c>
      <c r="M55" s="220" t="e">
        <f t="shared" si="3"/>
        <v>#REF!</v>
      </c>
      <c r="N55" s="167" t="e">
        <f>#REF!/1000</f>
        <v>#REF!</v>
      </c>
      <c r="O55" s="168" t="e">
        <f>#REF!/1000</f>
        <v>#REF!</v>
      </c>
      <c r="P55" s="220" t="e">
        <f t="shared" si="4"/>
        <v>#REF!</v>
      </c>
      <c r="Q55" s="170" t="e">
        <f>#REF!/1000</f>
        <v>#REF!</v>
      </c>
      <c r="R55" s="168" t="e">
        <f>#REF!/1000</f>
        <v>#REF!</v>
      </c>
      <c r="S55" s="220" t="e">
        <f t="shared" si="5"/>
        <v>#REF!</v>
      </c>
      <c r="T55" s="167" t="e">
        <f>#REF!/1000</f>
        <v>#REF!</v>
      </c>
      <c r="U55" s="168" t="e">
        <f>#REF!/1000</f>
        <v>#REF!</v>
      </c>
      <c r="V55" s="220" t="e">
        <f t="shared" si="6"/>
        <v>#REF!</v>
      </c>
      <c r="W55" s="170" t="e">
        <f>#REF!/1000</f>
        <v>#REF!</v>
      </c>
      <c r="X55" s="168" t="e">
        <f>#REF!/1000</f>
        <v>#REF!</v>
      </c>
      <c r="Y55" s="220" t="e">
        <f t="shared" si="7"/>
        <v>#REF!</v>
      </c>
      <c r="Z55" s="167" t="e">
        <f>#REF!/1000</f>
        <v>#REF!</v>
      </c>
      <c r="AA55" s="168" t="e">
        <f>#REF!/1000</f>
        <v>#REF!</v>
      </c>
      <c r="AB55" s="220">
        <f t="shared" si="9"/>
        <v>0</v>
      </c>
      <c r="AC55" s="170" t="e">
        <f>#REF!/1000</f>
        <v>#REF!</v>
      </c>
      <c r="AD55" s="168" t="e">
        <f>#REF!/1000</f>
        <v>#REF!</v>
      </c>
      <c r="AE55" s="220" t="e">
        <f t="shared" si="8"/>
        <v>#REF!</v>
      </c>
      <c r="AG55" s="219"/>
      <c r="AH55" s="219"/>
    </row>
    <row r="56" spans="1:34">
      <c r="A56" s="171" t="s">
        <v>579</v>
      </c>
      <c r="B56" s="172" t="e">
        <f t="shared" si="10"/>
        <v>#REF!</v>
      </c>
      <c r="C56" s="173" t="e">
        <f t="shared" si="11"/>
        <v>#REF!</v>
      </c>
      <c r="D56" s="221" t="e">
        <f t="shared" si="0"/>
        <v>#REF!</v>
      </c>
      <c r="E56" s="175" t="e">
        <f>#REF!/1000</f>
        <v>#REF!</v>
      </c>
      <c r="F56" s="173" t="e">
        <f>#REF!/1000</f>
        <v>#REF!</v>
      </c>
      <c r="G56" s="221" t="e">
        <f t="shared" si="1"/>
        <v>#REF!</v>
      </c>
      <c r="H56" s="172" t="e">
        <f>#REF!/1000</f>
        <v>#REF!</v>
      </c>
      <c r="I56" s="173" t="e">
        <f>#REF!/1000</f>
        <v>#REF!</v>
      </c>
      <c r="J56" s="221" t="e">
        <f t="shared" si="2"/>
        <v>#REF!</v>
      </c>
      <c r="K56" s="175" t="e">
        <f>#REF!/1000</f>
        <v>#REF!</v>
      </c>
      <c r="L56" s="173" t="e">
        <f>#REF!/1000</f>
        <v>#REF!</v>
      </c>
      <c r="M56" s="221" t="e">
        <f t="shared" si="3"/>
        <v>#REF!</v>
      </c>
      <c r="N56" s="172" t="e">
        <f>#REF!/1000</f>
        <v>#REF!</v>
      </c>
      <c r="O56" s="173" t="e">
        <f>#REF!/1000</f>
        <v>#REF!</v>
      </c>
      <c r="P56" s="221" t="e">
        <f t="shared" si="4"/>
        <v>#REF!</v>
      </c>
      <c r="Q56" s="175" t="e">
        <f>#REF!/1000</f>
        <v>#REF!</v>
      </c>
      <c r="R56" s="173" t="e">
        <f>#REF!/1000</f>
        <v>#REF!</v>
      </c>
      <c r="S56" s="221" t="e">
        <f t="shared" si="5"/>
        <v>#REF!</v>
      </c>
      <c r="T56" s="172" t="e">
        <f>#REF!/1000</f>
        <v>#REF!</v>
      </c>
      <c r="U56" s="173" t="e">
        <f>#REF!/1000</f>
        <v>#REF!</v>
      </c>
      <c r="V56" s="221" t="e">
        <f t="shared" si="6"/>
        <v>#REF!</v>
      </c>
      <c r="W56" s="175" t="e">
        <f>#REF!/1000</f>
        <v>#REF!</v>
      </c>
      <c r="X56" s="173" t="e">
        <f>#REF!/1000</f>
        <v>#REF!</v>
      </c>
      <c r="Y56" s="221" t="e">
        <f t="shared" si="7"/>
        <v>#REF!</v>
      </c>
      <c r="Z56" s="172" t="e">
        <f>#REF!/1000</f>
        <v>#REF!</v>
      </c>
      <c r="AA56" s="173" t="e">
        <f>#REF!/1000</f>
        <v>#REF!</v>
      </c>
      <c r="AB56" s="221">
        <f t="shared" si="9"/>
        <v>0</v>
      </c>
      <c r="AC56" s="175" t="e">
        <f>#REF!/1000</f>
        <v>#REF!</v>
      </c>
      <c r="AD56" s="173" t="e">
        <f>#REF!/1000</f>
        <v>#REF!</v>
      </c>
      <c r="AE56" s="221" t="e">
        <f t="shared" si="8"/>
        <v>#REF!</v>
      </c>
      <c r="AG56" s="219"/>
      <c r="AH56" s="219"/>
    </row>
    <row r="57" spans="1:34" ht="21.75" customHeight="1">
      <c r="B57" s="80" t="s">
        <v>636</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H57" s="219"/>
    </row>
  </sheetData>
  <customSheetViews>
    <customSheetView guid="{6F28069D-A7F4-41D2-AA1B-4487F97E36F1}" showPageBreaks="1" printArea="1" showRuler="0">
      <pageMargins left="0.78740157480314965" right="0.39370078740157483" top="0.78740157480314965" bottom="0.59055118110236227" header="0.51181102362204722" footer="0.51181102362204722"/>
      <pageSetup paperSize="8" orientation="landscape" r:id="rId1"/>
      <headerFooter alignWithMargins="0"/>
    </customSheetView>
  </customSheetViews>
  <mergeCells count="13">
    <mergeCell ref="AC3:AE4"/>
    <mergeCell ref="T3:AB3"/>
    <mergeCell ref="T4:V4"/>
    <mergeCell ref="W4:Y4"/>
    <mergeCell ref="Z4:AB4"/>
    <mergeCell ref="A3:A5"/>
    <mergeCell ref="B3:D4"/>
    <mergeCell ref="N3:P4"/>
    <mergeCell ref="Q3:S4"/>
    <mergeCell ref="E3:M3"/>
    <mergeCell ref="E4:G4"/>
    <mergeCell ref="H4:J4"/>
    <mergeCell ref="K4:M4"/>
  </mergeCells>
  <phoneticPr fontId="2"/>
  <pageMargins left="0.78740157480314965" right="0.39370078740157483" top="0.78740157480314965" bottom="0.59055118110236227" header="0.51181102362204722" footer="0.51181102362204722"/>
  <pageSetup paperSize="8" orientation="landscape" r:id="rId2"/>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3">
    <pageSetUpPr fitToPage="1"/>
  </sheetPr>
  <dimension ref="A1:P22"/>
  <sheetViews>
    <sheetView workbookViewId="0">
      <pane xSplit="1" ySplit="5" topLeftCell="B6" activePane="bottomRight" state="frozen"/>
      <selection sqref="A1:R1"/>
      <selection pane="topRight" sqref="A1:R1"/>
      <selection pane="bottomLeft" sqref="A1:R1"/>
      <selection pane="bottomRight"/>
    </sheetView>
  </sheetViews>
  <sheetFormatPr defaultColWidth="9" defaultRowHeight="13"/>
  <cols>
    <col min="1" max="1" width="16.90625" style="6" customWidth="1"/>
    <col min="2" max="2" width="15" style="5" bestFit="1" customWidth="1"/>
    <col min="3" max="3" width="12.6328125" style="5" customWidth="1"/>
    <col min="4" max="4" width="10.6328125" style="5" customWidth="1"/>
    <col min="5" max="5" width="13.6328125" style="5" customWidth="1"/>
    <col min="6" max="6" width="12.6328125" style="5" customWidth="1"/>
    <col min="7" max="7" width="10.6328125" style="5" customWidth="1"/>
    <col min="8" max="8" width="13.6328125" style="5" customWidth="1"/>
    <col min="9" max="9" width="12.6328125" style="5" customWidth="1"/>
    <col min="10" max="10" width="10.6328125" style="5" customWidth="1"/>
    <col min="11" max="11" width="13.6328125" style="5" customWidth="1"/>
    <col min="12" max="12" width="12.6328125" style="5" customWidth="1"/>
    <col min="13" max="13" width="10.6328125" style="5" customWidth="1"/>
    <col min="14" max="14" width="13.6328125" style="5" customWidth="1"/>
    <col min="15" max="15" width="12.6328125" style="5" customWidth="1"/>
    <col min="16" max="16" width="10.6328125" style="5" customWidth="1"/>
    <col min="17" max="16384" width="9" style="5"/>
  </cols>
  <sheetData>
    <row r="1" spans="1:16" ht="19">
      <c r="A1" s="3" t="s">
        <v>153</v>
      </c>
      <c r="B1" s="177"/>
      <c r="C1" s="177"/>
      <c r="D1" s="177"/>
      <c r="E1" s="177"/>
      <c r="F1" s="177"/>
      <c r="G1" s="177"/>
      <c r="H1" s="177"/>
      <c r="I1" s="177"/>
      <c r="J1" s="177"/>
      <c r="K1" s="177"/>
      <c r="L1" s="177"/>
      <c r="M1" s="177"/>
      <c r="N1" s="177"/>
      <c r="O1" s="177"/>
      <c r="P1" s="177"/>
    </row>
    <row r="2" spans="1:16">
      <c r="P2" s="8" t="s">
        <v>715</v>
      </c>
    </row>
    <row r="3" spans="1:16" ht="30" customHeight="1">
      <c r="A3" s="815" t="s">
        <v>527</v>
      </c>
      <c r="B3" s="793" t="s">
        <v>606</v>
      </c>
      <c r="C3" s="826"/>
      <c r="D3" s="794"/>
      <c r="E3" s="793" t="s">
        <v>607</v>
      </c>
      <c r="F3" s="826"/>
      <c r="G3" s="794"/>
      <c r="H3" s="793" t="s">
        <v>608</v>
      </c>
      <c r="I3" s="826"/>
      <c r="J3" s="794"/>
      <c r="K3" s="793" t="s">
        <v>609</v>
      </c>
      <c r="L3" s="826"/>
      <c r="M3" s="794"/>
      <c r="N3" s="793" t="s">
        <v>525</v>
      </c>
      <c r="O3" s="826"/>
      <c r="P3" s="794"/>
    </row>
    <row r="4" spans="1:16" ht="30" customHeight="1">
      <c r="A4" s="816"/>
      <c r="B4" s="148" t="s">
        <v>601</v>
      </c>
      <c r="C4" s="148" t="s">
        <v>603</v>
      </c>
      <c r="D4" s="148" t="s">
        <v>610</v>
      </c>
      <c r="E4" s="149" t="s">
        <v>611</v>
      </c>
      <c r="F4" s="148" t="s">
        <v>612</v>
      </c>
      <c r="G4" s="150" t="s">
        <v>610</v>
      </c>
      <c r="H4" s="148" t="s">
        <v>611</v>
      </c>
      <c r="I4" s="150" t="s">
        <v>612</v>
      </c>
      <c r="J4" s="148" t="s">
        <v>610</v>
      </c>
      <c r="K4" s="150" t="s">
        <v>611</v>
      </c>
      <c r="L4" s="148" t="s">
        <v>612</v>
      </c>
      <c r="M4" s="150" t="s">
        <v>610</v>
      </c>
      <c r="N4" s="148" t="s">
        <v>611</v>
      </c>
      <c r="O4" s="148" t="s">
        <v>612</v>
      </c>
      <c r="P4" s="148" t="s">
        <v>610</v>
      </c>
    </row>
    <row r="5" spans="1:16">
      <c r="A5" s="9"/>
      <c r="B5" s="16" t="s">
        <v>613</v>
      </c>
      <c r="C5" s="151" t="s">
        <v>613</v>
      </c>
      <c r="D5" s="16" t="s">
        <v>614</v>
      </c>
      <c r="E5" s="152" t="s">
        <v>615</v>
      </c>
      <c r="F5" s="16" t="s">
        <v>615</v>
      </c>
      <c r="G5" s="152" t="s">
        <v>614</v>
      </c>
      <c r="H5" s="16" t="s">
        <v>615</v>
      </c>
      <c r="I5" s="152" t="s">
        <v>615</v>
      </c>
      <c r="J5" s="16" t="s">
        <v>614</v>
      </c>
      <c r="K5" s="152" t="s">
        <v>615</v>
      </c>
      <c r="L5" s="16" t="s">
        <v>615</v>
      </c>
      <c r="M5" s="16" t="s">
        <v>614</v>
      </c>
      <c r="N5" s="152" t="s">
        <v>615</v>
      </c>
      <c r="O5" s="16" t="s">
        <v>615</v>
      </c>
      <c r="P5" s="178" t="s">
        <v>614</v>
      </c>
    </row>
    <row r="6" spans="1:16" s="19" customFormat="1" ht="33.75" customHeight="1">
      <c r="A6" s="127" t="s">
        <v>716</v>
      </c>
      <c r="B6" s="179">
        <v>1035667124</v>
      </c>
      <c r="C6" s="180">
        <v>6138485</v>
      </c>
      <c r="D6" s="181">
        <v>0.59270829958294591</v>
      </c>
      <c r="E6" s="180">
        <v>543921545</v>
      </c>
      <c r="F6" s="179">
        <v>3724965</v>
      </c>
      <c r="G6" s="181">
        <v>0.68483497927996217</v>
      </c>
      <c r="H6" s="179">
        <v>146817289</v>
      </c>
      <c r="I6" s="180">
        <v>1181797</v>
      </c>
      <c r="J6" s="181">
        <v>0.80494402808377696</v>
      </c>
      <c r="K6" s="180">
        <v>342741201</v>
      </c>
      <c r="L6" s="179">
        <v>1184326</v>
      </c>
      <c r="M6" s="181">
        <v>0.3455452675501362</v>
      </c>
      <c r="N6" s="180">
        <v>2187089</v>
      </c>
      <c r="O6" s="179">
        <v>47397</v>
      </c>
      <c r="P6" s="181">
        <v>2.1671271722367038</v>
      </c>
    </row>
    <row r="7" spans="1:16" s="19" customFormat="1" ht="33.75" customHeight="1">
      <c r="A7" s="127" t="s">
        <v>717</v>
      </c>
      <c r="B7" s="179">
        <v>1141517501</v>
      </c>
      <c r="C7" s="180">
        <v>7439194</v>
      </c>
      <c r="D7" s="181">
        <v>0.65169338126512</v>
      </c>
      <c r="E7" s="180">
        <v>607236606</v>
      </c>
      <c r="F7" s="179">
        <v>4925696</v>
      </c>
      <c r="G7" s="181">
        <v>0.81116585385828999</v>
      </c>
      <c r="H7" s="179">
        <v>157981275</v>
      </c>
      <c r="I7" s="180">
        <v>1112085</v>
      </c>
      <c r="J7" s="181">
        <v>0.70393469099423334</v>
      </c>
      <c r="K7" s="180">
        <v>373768104</v>
      </c>
      <c r="L7" s="179">
        <v>1345858</v>
      </c>
      <c r="M7" s="181">
        <v>0.36007834419172374</v>
      </c>
      <c r="N7" s="180">
        <v>2531516</v>
      </c>
      <c r="O7" s="179">
        <v>55555</v>
      </c>
      <c r="P7" s="181">
        <v>2.1945348162918976</v>
      </c>
    </row>
    <row r="8" spans="1:16" s="19" customFormat="1" ht="33.75" customHeight="1">
      <c r="A8" s="128" t="s">
        <v>718</v>
      </c>
      <c r="B8" s="182">
        <v>1271670057</v>
      </c>
      <c r="C8" s="182">
        <v>9478603</v>
      </c>
      <c r="D8" s="184">
        <v>0.74536653181572865</v>
      </c>
      <c r="E8" s="182">
        <v>692382053</v>
      </c>
      <c r="F8" s="182">
        <v>6766363</v>
      </c>
      <c r="G8" s="184">
        <v>0.97725857720925069</v>
      </c>
      <c r="H8" s="182">
        <v>161069296</v>
      </c>
      <c r="I8" s="182">
        <v>1051081</v>
      </c>
      <c r="J8" s="184">
        <v>0.65256447138131157</v>
      </c>
      <c r="K8" s="182">
        <v>415311470</v>
      </c>
      <c r="L8" s="182">
        <v>1595728</v>
      </c>
      <c r="M8" s="184">
        <v>0.38422439909978889</v>
      </c>
      <c r="N8" s="182">
        <v>2907238</v>
      </c>
      <c r="O8" s="182">
        <v>65431</v>
      </c>
      <c r="P8" s="184">
        <v>2.2506241319080171</v>
      </c>
    </row>
    <row r="9" spans="1:16" ht="33.75" customHeight="1">
      <c r="A9" s="33" t="s">
        <v>498</v>
      </c>
      <c r="B9" s="185">
        <v>965009745</v>
      </c>
      <c r="C9" s="186">
        <v>5275398</v>
      </c>
      <c r="D9" s="187">
        <v>0.54666784738013197</v>
      </c>
      <c r="E9" s="186">
        <v>506712770</v>
      </c>
      <c r="F9" s="185">
        <v>3422290</v>
      </c>
      <c r="G9" s="188">
        <v>0.67539051759046842</v>
      </c>
      <c r="H9" s="185">
        <v>137739803</v>
      </c>
      <c r="I9" s="186">
        <v>833869</v>
      </c>
      <c r="J9" s="187">
        <v>0.60539436084426523</v>
      </c>
      <c r="K9" s="186">
        <v>319600901</v>
      </c>
      <c r="L9" s="185">
        <v>995375</v>
      </c>
      <c r="M9" s="187">
        <v>0.31144311448608836</v>
      </c>
      <c r="N9" s="186">
        <v>956271</v>
      </c>
      <c r="O9" s="185">
        <v>23864</v>
      </c>
      <c r="P9" s="189">
        <v>2.4955268956185015</v>
      </c>
    </row>
    <row r="10" spans="1:16" ht="33.75" customHeight="1">
      <c r="A10" s="33" t="s">
        <v>413</v>
      </c>
      <c r="B10" s="185">
        <v>498259912</v>
      </c>
      <c r="C10" s="186">
        <v>2918728</v>
      </c>
      <c r="D10" s="187">
        <v>0.58578423222617193</v>
      </c>
      <c r="E10" s="186">
        <v>262636340</v>
      </c>
      <c r="F10" s="185">
        <v>1886626</v>
      </c>
      <c r="G10" s="188">
        <v>0.71834156689816797</v>
      </c>
      <c r="H10" s="185">
        <v>69812836</v>
      </c>
      <c r="I10" s="186">
        <v>449322</v>
      </c>
      <c r="J10" s="187">
        <v>0.64360943594957243</v>
      </c>
      <c r="K10" s="186">
        <v>165301456</v>
      </c>
      <c r="L10" s="185">
        <v>568241</v>
      </c>
      <c r="M10" s="187">
        <v>0.34376043245499305</v>
      </c>
      <c r="N10" s="186">
        <v>509280</v>
      </c>
      <c r="O10" s="185">
        <v>14539</v>
      </c>
      <c r="P10" s="189">
        <v>2.8548146402764685</v>
      </c>
    </row>
    <row r="11" spans="1:16" ht="33.75" customHeight="1">
      <c r="A11" s="33" t="s">
        <v>500</v>
      </c>
      <c r="B11" s="185">
        <v>1282784</v>
      </c>
      <c r="C11" s="186">
        <v>7318</v>
      </c>
      <c r="D11" s="187">
        <v>0.57047796043605159</v>
      </c>
      <c r="E11" s="186">
        <v>679729</v>
      </c>
      <c r="F11" s="185">
        <v>5064</v>
      </c>
      <c r="G11" s="188">
        <v>0.74500278787575636</v>
      </c>
      <c r="H11" s="185">
        <v>166493</v>
      </c>
      <c r="I11" s="186">
        <v>1032</v>
      </c>
      <c r="J11" s="187">
        <v>0.61984587940634139</v>
      </c>
      <c r="K11" s="186">
        <v>435261</v>
      </c>
      <c r="L11" s="185">
        <v>1132</v>
      </c>
      <c r="M11" s="187">
        <v>0.26007384075301943</v>
      </c>
      <c r="N11" s="186">
        <v>1301</v>
      </c>
      <c r="O11" s="185">
        <v>90</v>
      </c>
      <c r="P11" s="189">
        <v>6.917755572636433</v>
      </c>
    </row>
    <row r="12" spans="1:16" ht="33.75" customHeight="1">
      <c r="A12" s="33" t="s">
        <v>431</v>
      </c>
      <c r="B12" s="185">
        <v>117021533</v>
      </c>
      <c r="C12" s="186">
        <v>474090</v>
      </c>
      <c r="D12" s="187">
        <v>0.40513056686755244</v>
      </c>
      <c r="E12" s="186">
        <v>61970001</v>
      </c>
      <c r="F12" s="185">
        <v>330063</v>
      </c>
      <c r="G12" s="188">
        <v>0.53261738691919658</v>
      </c>
      <c r="H12" s="185">
        <v>16520984</v>
      </c>
      <c r="I12" s="186">
        <v>72152</v>
      </c>
      <c r="J12" s="187">
        <v>0.43672943451794394</v>
      </c>
      <c r="K12" s="186">
        <v>38425706</v>
      </c>
      <c r="L12" s="185">
        <v>69616</v>
      </c>
      <c r="M12" s="187">
        <v>0.18117038630337723</v>
      </c>
      <c r="N12" s="186">
        <v>104842</v>
      </c>
      <c r="O12" s="185">
        <v>2259</v>
      </c>
      <c r="P12" s="189">
        <v>2.1546708380229296</v>
      </c>
    </row>
    <row r="13" spans="1:16" ht="33.75" customHeight="1">
      <c r="A13" s="92" t="s">
        <v>432</v>
      </c>
      <c r="B13" s="190">
        <v>348445516</v>
      </c>
      <c r="C13" s="191">
        <v>1875262</v>
      </c>
      <c r="D13" s="192">
        <v>0.53817940363451255</v>
      </c>
      <c r="E13" s="191">
        <v>181426700</v>
      </c>
      <c r="F13" s="190">
        <v>1200537</v>
      </c>
      <c r="G13" s="193">
        <v>0.66172013270373098</v>
      </c>
      <c r="H13" s="190">
        <v>51239490</v>
      </c>
      <c r="I13" s="191">
        <v>311363</v>
      </c>
      <c r="J13" s="192">
        <v>0.60766217618481377</v>
      </c>
      <c r="K13" s="191">
        <v>115438478</v>
      </c>
      <c r="L13" s="190">
        <v>356386</v>
      </c>
      <c r="M13" s="192">
        <v>0.308723751538027</v>
      </c>
      <c r="N13" s="191">
        <v>340848</v>
      </c>
      <c r="O13" s="190">
        <v>6976</v>
      </c>
      <c r="P13" s="194">
        <v>2.0466600948223257</v>
      </c>
    </row>
    <row r="14" spans="1:16" ht="33.75" customHeight="1">
      <c r="A14" s="33" t="s">
        <v>135</v>
      </c>
      <c r="B14" s="185">
        <v>306658999</v>
      </c>
      <c r="C14" s="186">
        <v>4201892</v>
      </c>
      <c r="D14" s="187">
        <v>1.3702164337919853</v>
      </c>
      <c r="E14" s="186">
        <v>185668708</v>
      </c>
      <c r="F14" s="185">
        <v>3343498</v>
      </c>
      <c r="G14" s="188">
        <v>1.8007870233038945</v>
      </c>
      <c r="H14" s="185">
        <v>23329139</v>
      </c>
      <c r="I14" s="186">
        <v>216858</v>
      </c>
      <c r="J14" s="187">
        <v>0.92955852335570543</v>
      </c>
      <c r="K14" s="186">
        <v>95710221</v>
      </c>
      <c r="L14" s="185">
        <v>600005</v>
      </c>
      <c r="M14" s="187">
        <v>0.62689751808221195</v>
      </c>
      <c r="N14" s="186">
        <v>1950931</v>
      </c>
      <c r="O14" s="185">
        <v>41531</v>
      </c>
      <c r="P14" s="189">
        <v>2.1287785165133979</v>
      </c>
    </row>
    <row r="15" spans="1:16" ht="33.75" customHeight="1" thickBot="1">
      <c r="A15" s="33" t="s">
        <v>136</v>
      </c>
      <c r="B15" s="195">
        <v>1313</v>
      </c>
      <c r="C15" s="196">
        <v>1313</v>
      </c>
      <c r="D15" s="197">
        <v>100</v>
      </c>
      <c r="E15" s="196">
        <v>575</v>
      </c>
      <c r="F15" s="195">
        <v>575</v>
      </c>
      <c r="G15" s="198">
        <v>100</v>
      </c>
      <c r="H15" s="195">
        <v>354</v>
      </c>
      <c r="I15" s="196">
        <v>354</v>
      </c>
      <c r="J15" s="197">
        <v>100</v>
      </c>
      <c r="K15" s="196">
        <v>348</v>
      </c>
      <c r="L15" s="195">
        <v>348</v>
      </c>
      <c r="M15" s="197">
        <v>100</v>
      </c>
      <c r="N15" s="196">
        <v>36</v>
      </c>
      <c r="O15" s="195">
        <v>36</v>
      </c>
      <c r="P15" s="199">
        <v>100</v>
      </c>
    </row>
    <row r="16" spans="1:16" ht="27.75" customHeight="1" thickTop="1">
      <c r="A16" s="200" t="s">
        <v>605</v>
      </c>
      <c r="B16" s="201" t="s">
        <v>625</v>
      </c>
      <c r="C16" s="201" t="s">
        <v>626</v>
      </c>
      <c r="D16" s="202" t="s">
        <v>621</v>
      </c>
      <c r="E16" s="201" t="s">
        <v>625</v>
      </c>
      <c r="F16" s="201" t="s">
        <v>626</v>
      </c>
      <c r="G16" s="203" t="s">
        <v>610</v>
      </c>
      <c r="H16" s="204" t="s">
        <v>625</v>
      </c>
      <c r="I16" s="201" t="s">
        <v>626</v>
      </c>
      <c r="J16" s="201" t="s">
        <v>610</v>
      </c>
      <c r="K16" s="205" t="s">
        <v>627</v>
      </c>
      <c r="L16" s="201" t="s">
        <v>628</v>
      </c>
      <c r="M16" s="205" t="s">
        <v>610</v>
      </c>
      <c r="N16" s="913" t="s">
        <v>649</v>
      </c>
      <c r="O16" s="913" t="s">
        <v>650</v>
      </c>
      <c r="P16" s="201" t="s">
        <v>610</v>
      </c>
    </row>
    <row r="17" spans="1:16">
      <c r="A17" s="90"/>
      <c r="B17" s="206"/>
      <c r="C17" s="207"/>
      <c r="D17" s="206" t="s">
        <v>614</v>
      </c>
      <c r="E17" s="208"/>
      <c r="F17" s="206"/>
      <c r="G17" s="206" t="s">
        <v>614</v>
      </c>
      <c r="H17" s="208"/>
      <c r="I17" s="206"/>
      <c r="J17" s="206" t="s">
        <v>614</v>
      </c>
      <c r="K17" s="208"/>
      <c r="L17" s="206"/>
      <c r="M17" s="206" t="s">
        <v>614</v>
      </c>
      <c r="N17" s="914"/>
      <c r="O17" s="914"/>
      <c r="P17" s="209" t="s">
        <v>614</v>
      </c>
    </row>
    <row r="18" spans="1:16" ht="37.5" customHeight="1">
      <c r="A18" s="92" t="s">
        <v>616</v>
      </c>
      <c r="B18" s="190">
        <v>2820675</v>
      </c>
      <c r="C18" s="191">
        <v>1479401</v>
      </c>
      <c r="D18" s="192">
        <v>52.448474212732762</v>
      </c>
      <c r="E18" s="191">
        <v>1132764</v>
      </c>
      <c r="F18" s="190">
        <v>702936</v>
      </c>
      <c r="G18" s="193">
        <v>62.05493818659491</v>
      </c>
      <c r="H18" s="190">
        <v>814379</v>
      </c>
      <c r="I18" s="191">
        <v>374708</v>
      </c>
      <c r="J18" s="192">
        <v>46.011500787716777</v>
      </c>
      <c r="K18" s="191">
        <v>722919</v>
      </c>
      <c r="L18" s="190">
        <v>376921</v>
      </c>
      <c r="M18" s="192">
        <v>52.138759667403953</v>
      </c>
      <c r="N18" s="191">
        <v>150613</v>
      </c>
      <c r="O18" s="190">
        <v>24836</v>
      </c>
      <c r="P18" s="194">
        <v>16.489944427107886</v>
      </c>
    </row>
    <row r="19" spans="1:16" ht="16.5" customHeight="1">
      <c r="A19" s="80" t="s">
        <v>618</v>
      </c>
    </row>
    <row r="20" spans="1:16" ht="16.5" customHeight="1">
      <c r="A20" s="80" t="s">
        <v>95</v>
      </c>
    </row>
    <row r="21" spans="1:16" ht="16.5" customHeight="1">
      <c r="A21" s="80" t="s">
        <v>96</v>
      </c>
    </row>
    <row r="22" spans="1:16" ht="16.5" customHeight="1">
      <c r="A22" s="80"/>
    </row>
  </sheetData>
  <customSheetViews>
    <customSheetView guid="{6F28069D-A7F4-41D2-AA1B-4487F97E36F1}" showRuler="0">
      <pageMargins left="0.59055118110236227" right="0.39370078740157483" top="0.78740157480314965" bottom="0.78740157480314965" header="0.51181102362204722" footer="0.51181102362204722"/>
      <pageSetup paperSize="8" orientation="landscape" r:id="rId1"/>
      <headerFooter alignWithMargins="0"/>
    </customSheetView>
  </customSheetViews>
  <mergeCells count="8">
    <mergeCell ref="N16:N17"/>
    <mergeCell ref="O16:O17"/>
    <mergeCell ref="N3:P3"/>
    <mergeCell ref="A3:A4"/>
    <mergeCell ref="E3:G3"/>
    <mergeCell ref="H3:J3"/>
    <mergeCell ref="K3:M3"/>
    <mergeCell ref="B3:D3"/>
  </mergeCells>
  <phoneticPr fontId="2"/>
  <pageMargins left="0.59055118110236227" right="0.39370078740157483" top="0.59055118110236227" bottom="0.78740157480314965" header="0.51181102362204722" footer="0.51181102362204722"/>
  <pageSetup paperSize="9" scale="68" orientation="landscape" r:id="rId2"/>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4"/>
  <dimension ref="A1:P56"/>
  <sheetViews>
    <sheetView zoomScaleNormal="100" workbookViewId="0">
      <pane xSplit="1" ySplit="8" topLeftCell="B9" activePane="bottomRight" state="frozen"/>
      <selection sqref="A1:R1"/>
      <selection pane="topRight" sqref="A1:R1"/>
      <selection pane="bottomLeft" sqref="A1:R1"/>
      <selection pane="bottomRight"/>
    </sheetView>
  </sheetViews>
  <sheetFormatPr defaultColWidth="9" defaultRowHeight="13"/>
  <cols>
    <col min="1" max="1" width="15.6328125" style="130" customWidth="1"/>
    <col min="2" max="3" width="14.36328125" style="130" customWidth="1"/>
    <col min="4" max="4" width="7.453125" style="130" bestFit="1" customWidth="1"/>
    <col min="5" max="6" width="14.36328125" style="130" customWidth="1"/>
    <col min="7" max="7" width="7.453125" style="130" bestFit="1" customWidth="1"/>
    <col min="8" max="9" width="14.36328125" style="130" customWidth="1"/>
    <col min="10" max="10" width="7.453125" style="130" bestFit="1" customWidth="1"/>
    <col min="11" max="12" width="14.36328125" style="130" customWidth="1"/>
    <col min="13" max="13" width="7.453125" style="130" customWidth="1"/>
    <col min="14" max="15" width="14.36328125" style="130" customWidth="1"/>
    <col min="16" max="16" width="7.453125" style="130" customWidth="1"/>
    <col min="17" max="16384" width="9" style="130"/>
  </cols>
  <sheetData>
    <row r="1" spans="1:16" s="5" customFormat="1" ht="27.25" customHeight="1">
      <c r="A1" s="3"/>
      <c r="B1" s="818" t="s">
        <v>703</v>
      </c>
      <c r="C1" s="818"/>
      <c r="D1" s="818"/>
      <c r="E1" s="818"/>
      <c r="F1" s="818"/>
      <c r="G1" s="818"/>
      <c r="H1" s="818"/>
      <c r="I1" s="818"/>
      <c r="J1" s="818"/>
      <c r="K1" s="818"/>
      <c r="L1" s="818"/>
      <c r="M1" s="818"/>
      <c r="N1" s="818"/>
      <c r="O1" s="818"/>
      <c r="P1" s="146"/>
    </row>
    <row r="2" spans="1:16" s="5" customFormat="1" ht="19.5" customHeight="1">
      <c r="A2" s="6"/>
      <c r="P2" s="8" t="s">
        <v>715</v>
      </c>
    </row>
    <row r="3" spans="1:16" s="5" customFormat="1" ht="23.25" customHeight="1">
      <c r="A3" s="851" t="s">
        <v>687</v>
      </c>
      <c r="B3" s="792" t="s">
        <v>492</v>
      </c>
      <c r="C3" s="792"/>
      <c r="D3" s="792"/>
      <c r="E3" s="792" t="s">
        <v>515</v>
      </c>
      <c r="F3" s="792"/>
      <c r="G3" s="792"/>
      <c r="H3" s="792" t="s">
        <v>528</v>
      </c>
      <c r="I3" s="792"/>
      <c r="J3" s="792"/>
      <c r="K3" s="792" t="s">
        <v>435</v>
      </c>
      <c r="L3" s="792"/>
      <c r="M3" s="792"/>
      <c r="N3" s="792" t="s">
        <v>524</v>
      </c>
      <c r="O3" s="792"/>
      <c r="P3" s="792"/>
    </row>
    <row r="4" spans="1:16" s="5" customFormat="1" ht="23.25" customHeight="1">
      <c r="A4" s="796"/>
      <c r="B4" s="148" t="s">
        <v>600</v>
      </c>
      <c r="C4" s="148" t="s">
        <v>602</v>
      </c>
      <c r="D4" s="148" t="s">
        <v>604</v>
      </c>
      <c r="E4" s="149" t="s">
        <v>600</v>
      </c>
      <c r="F4" s="148" t="s">
        <v>602</v>
      </c>
      <c r="G4" s="150" t="s">
        <v>604</v>
      </c>
      <c r="H4" s="148" t="s">
        <v>600</v>
      </c>
      <c r="I4" s="150" t="s">
        <v>602</v>
      </c>
      <c r="J4" s="148" t="s">
        <v>604</v>
      </c>
      <c r="K4" s="150" t="s">
        <v>600</v>
      </c>
      <c r="L4" s="148" t="s">
        <v>602</v>
      </c>
      <c r="M4" s="150" t="s">
        <v>604</v>
      </c>
      <c r="N4" s="148" t="s">
        <v>600</v>
      </c>
      <c r="O4" s="148" t="s">
        <v>602</v>
      </c>
      <c r="P4" s="148" t="s">
        <v>604</v>
      </c>
    </row>
    <row r="5" spans="1:16" s="5" customFormat="1">
      <c r="A5" s="9"/>
      <c r="B5" s="151" t="s">
        <v>496</v>
      </c>
      <c r="C5" s="16" t="s">
        <v>496</v>
      </c>
      <c r="D5" s="152" t="s">
        <v>614</v>
      </c>
      <c r="E5" s="151" t="s">
        <v>496</v>
      </c>
      <c r="F5" s="151" t="s">
        <v>496</v>
      </c>
      <c r="G5" s="16" t="s">
        <v>614</v>
      </c>
      <c r="H5" s="151" t="s">
        <v>496</v>
      </c>
      <c r="I5" s="16" t="s">
        <v>496</v>
      </c>
      <c r="J5" s="152" t="s">
        <v>614</v>
      </c>
      <c r="K5" s="151" t="s">
        <v>496</v>
      </c>
      <c r="L5" s="151" t="s">
        <v>496</v>
      </c>
      <c r="M5" s="16" t="s">
        <v>614</v>
      </c>
      <c r="N5" s="151" t="s">
        <v>496</v>
      </c>
      <c r="O5" s="151" t="s">
        <v>496</v>
      </c>
      <c r="P5" s="16" t="s">
        <v>614</v>
      </c>
    </row>
    <row r="6" spans="1:16">
      <c r="A6" s="153" t="s">
        <v>716</v>
      </c>
      <c r="B6" s="154">
        <v>835711790</v>
      </c>
      <c r="C6" s="155">
        <v>4501225</v>
      </c>
      <c r="D6" s="156">
        <v>0.53860972812170094</v>
      </c>
      <c r="E6" s="157">
        <v>437544292</v>
      </c>
      <c r="F6" s="155">
        <v>2628403</v>
      </c>
      <c r="G6" s="156">
        <v>0.60071701266759991</v>
      </c>
      <c r="H6" s="154">
        <v>126268807</v>
      </c>
      <c r="I6" s="155">
        <v>955390</v>
      </c>
      <c r="J6" s="156">
        <v>0.75663184178179499</v>
      </c>
      <c r="K6" s="157">
        <v>271171153</v>
      </c>
      <c r="L6" s="155">
        <v>898487</v>
      </c>
      <c r="M6" s="156">
        <v>0.3313357597443265</v>
      </c>
      <c r="N6" s="154">
        <v>727538</v>
      </c>
      <c r="O6" s="155">
        <v>18945</v>
      </c>
      <c r="P6" s="156">
        <v>2.6039876954880707</v>
      </c>
    </row>
    <row r="7" spans="1:16">
      <c r="A7" s="153" t="s">
        <v>717</v>
      </c>
      <c r="B7" s="154">
        <v>901750045</v>
      </c>
      <c r="C7" s="155">
        <v>4857343</v>
      </c>
      <c r="D7" s="156">
        <v>0.538657361530822</v>
      </c>
      <c r="E7" s="157">
        <v>472537986</v>
      </c>
      <c r="F7" s="155">
        <v>2972113</v>
      </c>
      <c r="G7" s="156">
        <v>0.62896805930010469</v>
      </c>
      <c r="H7" s="154">
        <v>135146495</v>
      </c>
      <c r="I7" s="155">
        <v>894963</v>
      </c>
      <c r="J7" s="156">
        <v>0.66221695205635933</v>
      </c>
      <c r="K7" s="157">
        <v>293222909</v>
      </c>
      <c r="L7" s="155">
        <v>968331</v>
      </c>
      <c r="M7" s="156">
        <v>0.33023715756124639</v>
      </c>
      <c r="N7" s="154">
        <v>842655</v>
      </c>
      <c r="O7" s="155">
        <v>21936</v>
      </c>
      <c r="P7" s="156">
        <v>2.6032005981095465</v>
      </c>
    </row>
    <row r="8" spans="1:16">
      <c r="A8" s="158" t="s">
        <v>718</v>
      </c>
      <c r="B8" s="159">
        <v>965009745</v>
      </c>
      <c r="C8" s="160">
        <v>5275398</v>
      </c>
      <c r="D8" s="161">
        <v>0.54666784738013197</v>
      </c>
      <c r="E8" s="162">
        <v>506712770</v>
      </c>
      <c r="F8" s="160">
        <v>3422290</v>
      </c>
      <c r="G8" s="161">
        <v>0.67539051759046842</v>
      </c>
      <c r="H8" s="159">
        <v>137739803</v>
      </c>
      <c r="I8" s="160">
        <v>833869</v>
      </c>
      <c r="J8" s="161">
        <v>0.60539436084426523</v>
      </c>
      <c r="K8" s="162">
        <v>319600901</v>
      </c>
      <c r="L8" s="160">
        <v>995375</v>
      </c>
      <c r="M8" s="161">
        <v>0.31144311448608836</v>
      </c>
      <c r="N8" s="159">
        <v>956271</v>
      </c>
      <c r="O8" s="160">
        <v>23864</v>
      </c>
      <c r="P8" s="161">
        <v>2.4955268956185015</v>
      </c>
    </row>
    <row r="9" spans="1:16">
      <c r="A9" s="111" t="s">
        <v>533</v>
      </c>
      <c r="B9" s="163">
        <v>34737207</v>
      </c>
      <c r="C9" s="164">
        <v>163039</v>
      </c>
      <c r="D9" s="165">
        <v>0.46934976666373901</v>
      </c>
      <c r="E9" s="166">
        <v>18168629</v>
      </c>
      <c r="F9" s="164">
        <v>105124</v>
      </c>
      <c r="G9" s="165">
        <v>0.57860172058111814</v>
      </c>
      <c r="H9" s="163">
        <v>4603532</v>
      </c>
      <c r="I9" s="164">
        <v>25408</v>
      </c>
      <c r="J9" s="165">
        <v>0.55192404440764176</v>
      </c>
      <c r="K9" s="166">
        <v>11945675</v>
      </c>
      <c r="L9" s="164">
        <v>32071</v>
      </c>
      <c r="M9" s="165">
        <v>0.26847373631042198</v>
      </c>
      <c r="N9" s="163">
        <v>19371</v>
      </c>
      <c r="O9" s="164">
        <v>436</v>
      </c>
      <c r="P9" s="165">
        <v>2.2507872593051466</v>
      </c>
    </row>
    <row r="10" spans="1:16">
      <c r="A10" s="111" t="s">
        <v>534</v>
      </c>
      <c r="B10" s="167">
        <v>8798163</v>
      </c>
      <c r="C10" s="168">
        <v>38287</v>
      </c>
      <c r="D10" s="169">
        <v>0.43517038727288865</v>
      </c>
      <c r="E10" s="170">
        <v>4602799</v>
      </c>
      <c r="F10" s="168">
        <v>27277</v>
      </c>
      <c r="G10" s="169">
        <v>0.59261766590285614</v>
      </c>
      <c r="H10" s="167">
        <v>992592</v>
      </c>
      <c r="I10" s="168">
        <v>4774</v>
      </c>
      <c r="J10" s="169">
        <v>0.48096297370923802</v>
      </c>
      <c r="K10" s="170">
        <v>3199912</v>
      </c>
      <c r="L10" s="168">
        <v>6137</v>
      </c>
      <c r="M10" s="169">
        <v>0.19178652412941358</v>
      </c>
      <c r="N10" s="167">
        <v>2860</v>
      </c>
      <c r="O10" s="168">
        <v>99</v>
      </c>
      <c r="P10" s="169">
        <v>3.4615384615384617</v>
      </c>
    </row>
    <row r="11" spans="1:16">
      <c r="A11" s="111" t="s">
        <v>535</v>
      </c>
      <c r="B11" s="167">
        <v>8577012</v>
      </c>
      <c r="C11" s="168">
        <v>37463</v>
      </c>
      <c r="D11" s="169">
        <v>0.43678381235796332</v>
      </c>
      <c r="E11" s="170">
        <v>4453102</v>
      </c>
      <c r="F11" s="168">
        <v>23781</v>
      </c>
      <c r="G11" s="169">
        <v>0.53403223191384341</v>
      </c>
      <c r="H11" s="167">
        <v>1093797</v>
      </c>
      <c r="I11" s="168">
        <v>5175</v>
      </c>
      <c r="J11" s="169">
        <v>0.47312252639200875</v>
      </c>
      <c r="K11" s="170">
        <v>3025174</v>
      </c>
      <c r="L11" s="168">
        <v>8358</v>
      </c>
      <c r="M11" s="169">
        <v>0.27628162875920526</v>
      </c>
      <c r="N11" s="167">
        <v>4939</v>
      </c>
      <c r="O11" s="168">
        <v>149</v>
      </c>
      <c r="P11" s="169">
        <v>3.0168050212593642</v>
      </c>
    </row>
    <row r="12" spans="1:16">
      <c r="A12" s="111" t="s">
        <v>536</v>
      </c>
      <c r="B12" s="167">
        <v>18499542</v>
      </c>
      <c r="C12" s="168">
        <v>93409</v>
      </c>
      <c r="D12" s="169">
        <v>0.50492601384401836</v>
      </c>
      <c r="E12" s="170">
        <v>9526094</v>
      </c>
      <c r="F12" s="168">
        <v>63366</v>
      </c>
      <c r="G12" s="169">
        <v>0.66518344244766014</v>
      </c>
      <c r="H12" s="167">
        <v>2493711</v>
      </c>
      <c r="I12" s="168">
        <v>12662</v>
      </c>
      <c r="J12" s="169">
        <v>0.50775731429985271</v>
      </c>
      <c r="K12" s="170">
        <v>6465614</v>
      </c>
      <c r="L12" s="168">
        <v>17077</v>
      </c>
      <c r="M12" s="169">
        <v>0.2641203140181273</v>
      </c>
      <c r="N12" s="167">
        <v>14123</v>
      </c>
      <c r="O12" s="168">
        <v>304</v>
      </c>
      <c r="P12" s="169">
        <v>2.1525171705728248</v>
      </c>
    </row>
    <row r="13" spans="1:16">
      <c r="A13" s="111" t="s">
        <v>537</v>
      </c>
      <c r="B13" s="167">
        <v>7001276</v>
      </c>
      <c r="C13" s="168">
        <v>29258</v>
      </c>
      <c r="D13" s="169">
        <v>0.41789525223687796</v>
      </c>
      <c r="E13" s="170">
        <v>3653197</v>
      </c>
      <c r="F13" s="168">
        <v>17751</v>
      </c>
      <c r="G13" s="169">
        <v>0.48590316919673371</v>
      </c>
      <c r="H13" s="167">
        <v>844798</v>
      </c>
      <c r="I13" s="168">
        <v>5134</v>
      </c>
      <c r="J13" s="169">
        <v>0.6077192417595686</v>
      </c>
      <c r="K13" s="170">
        <v>2500451</v>
      </c>
      <c r="L13" s="168">
        <v>6274</v>
      </c>
      <c r="M13" s="169">
        <v>0.25091473498180927</v>
      </c>
      <c r="N13" s="167">
        <v>2830</v>
      </c>
      <c r="O13" s="168">
        <v>99</v>
      </c>
      <c r="P13" s="169">
        <v>3.4982332155477032</v>
      </c>
    </row>
    <row r="14" spans="1:16">
      <c r="A14" s="111" t="s">
        <v>538</v>
      </c>
      <c r="B14" s="167">
        <v>8465826</v>
      </c>
      <c r="C14" s="168">
        <v>39369</v>
      </c>
      <c r="D14" s="169">
        <v>0.46503436286075334</v>
      </c>
      <c r="E14" s="170">
        <v>4492170</v>
      </c>
      <c r="F14" s="168">
        <v>26329</v>
      </c>
      <c r="G14" s="169">
        <v>0.58610871805831033</v>
      </c>
      <c r="H14" s="167">
        <v>1126408</v>
      </c>
      <c r="I14" s="168">
        <v>5239</v>
      </c>
      <c r="J14" s="169">
        <v>0.46510678191206029</v>
      </c>
      <c r="K14" s="170">
        <v>2841806</v>
      </c>
      <c r="L14" s="168">
        <v>7634</v>
      </c>
      <c r="M14" s="169">
        <v>0.26863198965728136</v>
      </c>
      <c r="N14" s="167">
        <v>5442</v>
      </c>
      <c r="O14" s="168">
        <v>167</v>
      </c>
      <c r="P14" s="169">
        <v>3.0687247335538403</v>
      </c>
    </row>
    <row r="15" spans="1:16">
      <c r="A15" s="171" t="s">
        <v>539</v>
      </c>
      <c r="B15" s="172">
        <v>13566773</v>
      </c>
      <c r="C15" s="173">
        <v>80244</v>
      </c>
      <c r="D15" s="174">
        <v>0.59147447959805921</v>
      </c>
      <c r="E15" s="175">
        <v>7228629</v>
      </c>
      <c r="F15" s="173">
        <v>52151</v>
      </c>
      <c r="G15" s="174">
        <v>0.72145077579718087</v>
      </c>
      <c r="H15" s="172">
        <v>1793340</v>
      </c>
      <c r="I15" s="173">
        <v>11787</v>
      </c>
      <c r="J15" s="174">
        <v>0.65726521462745491</v>
      </c>
      <c r="K15" s="175">
        <v>4536899</v>
      </c>
      <c r="L15" s="173">
        <v>16033</v>
      </c>
      <c r="M15" s="174">
        <v>0.35339115990900394</v>
      </c>
      <c r="N15" s="172">
        <v>7905</v>
      </c>
      <c r="O15" s="173">
        <v>273</v>
      </c>
      <c r="P15" s="174">
        <v>3.4535104364326377</v>
      </c>
    </row>
    <row r="16" spans="1:16">
      <c r="A16" s="111" t="s">
        <v>540</v>
      </c>
      <c r="B16" s="176">
        <v>20080642</v>
      </c>
      <c r="C16" s="168">
        <v>116506</v>
      </c>
      <c r="D16" s="169">
        <v>0.58019061342759859</v>
      </c>
      <c r="E16" s="176">
        <v>10391997</v>
      </c>
      <c r="F16" s="168">
        <v>74565</v>
      </c>
      <c r="G16" s="169">
        <v>0.71752330182543356</v>
      </c>
      <c r="H16" s="176">
        <v>2869805</v>
      </c>
      <c r="I16" s="168">
        <v>19159</v>
      </c>
      <c r="J16" s="169">
        <v>0.66760633562210681</v>
      </c>
      <c r="K16" s="176">
        <v>6805496</v>
      </c>
      <c r="L16" s="168">
        <v>22475</v>
      </c>
      <c r="M16" s="169">
        <v>0.33024778796431592</v>
      </c>
      <c r="N16" s="176">
        <v>13344</v>
      </c>
      <c r="O16" s="168">
        <v>307</v>
      </c>
      <c r="P16" s="169">
        <v>2.3006594724220624</v>
      </c>
    </row>
    <row r="17" spans="1:16">
      <c r="A17" s="111" t="s">
        <v>541</v>
      </c>
      <c r="B17" s="176">
        <v>14989317</v>
      </c>
      <c r="C17" s="168">
        <v>87802</v>
      </c>
      <c r="D17" s="169">
        <v>0.5857638476789836</v>
      </c>
      <c r="E17" s="176">
        <v>8088515</v>
      </c>
      <c r="F17" s="168">
        <v>53703</v>
      </c>
      <c r="G17" s="169">
        <v>0.66394140333547003</v>
      </c>
      <c r="H17" s="176">
        <v>2080953</v>
      </c>
      <c r="I17" s="168">
        <v>15535</v>
      </c>
      <c r="J17" s="169">
        <v>0.7465329586972892</v>
      </c>
      <c r="K17" s="176">
        <v>4808500</v>
      </c>
      <c r="L17" s="168">
        <v>18282</v>
      </c>
      <c r="M17" s="169">
        <v>0.38020172611001352</v>
      </c>
      <c r="N17" s="176">
        <v>11349</v>
      </c>
      <c r="O17" s="168">
        <v>282</v>
      </c>
      <c r="P17" s="169">
        <v>2.4848004229447529</v>
      </c>
    </row>
    <row r="18" spans="1:16">
      <c r="A18" s="111" t="s">
        <v>542</v>
      </c>
      <c r="B18" s="176">
        <v>14009732</v>
      </c>
      <c r="C18" s="168">
        <v>79638</v>
      </c>
      <c r="D18" s="169">
        <v>0.5684477047812192</v>
      </c>
      <c r="E18" s="176">
        <v>7820553</v>
      </c>
      <c r="F18" s="168">
        <v>56947</v>
      </c>
      <c r="G18" s="169">
        <v>0.72817101297056619</v>
      </c>
      <c r="H18" s="176">
        <v>2031987</v>
      </c>
      <c r="I18" s="168">
        <v>11753</v>
      </c>
      <c r="J18" s="169">
        <v>0.5783993696810068</v>
      </c>
      <c r="K18" s="176">
        <v>4146107</v>
      </c>
      <c r="L18" s="168">
        <v>10534</v>
      </c>
      <c r="M18" s="169">
        <v>0.25406966100971345</v>
      </c>
      <c r="N18" s="176">
        <v>11085</v>
      </c>
      <c r="O18" s="168">
        <v>404</v>
      </c>
      <c r="P18" s="169">
        <v>3.6445647271087052</v>
      </c>
    </row>
    <row r="19" spans="1:16">
      <c r="A19" s="111" t="s">
        <v>543</v>
      </c>
      <c r="B19" s="176">
        <v>52676334</v>
      </c>
      <c r="C19" s="168">
        <v>342296</v>
      </c>
      <c r="D19" s="169">
        <v>0.64980983680451265</v>
      </c>
      <c r="E19" s="176">
        <v>26785605</v>
      </c>
      <c r="F19" s="168">
        <v>239949</v>
      </c>
      <c r="G19" s="169">
        <v>0.89581325491808006</v>
      </c>
      <c r="H19" s="176">
        <v>7894409</v>
      </c>
      <c r="I19" s="168">
        <v>51448</v>
      </c>
      <c r="J19" s="169">
        <v>0.65170172966716067</v>
      </c>
      <c r="K19" s="176">
        <v>17946236</v>
      </c>
      <c r="L19" s="168">
        <v>49517</v>
      </c>
      <c r="M19" s="169">
        <v>0.27591858259302954</v>
      </c>
      <c r="N19" s="176">
        <v>50084</v>
      </c>
      <c r="O19" s="168">
        <v>1382</v>
      </c>
      <c r="P19" s="169">
        <v>2.7593642680297101</v>
      </c>
    </row>
    <row r="20" spans="1:16">
      <c r="A20" s="171" t="s">
        <v>544</v>
      </c>
      <c r="B20" s="176">
        <v>44790977</v>
      </c>
      <c r="C20" s="168">
        <v>245953</v>
      </c>
      <c r="D20" s="169">
        <v>0.54911282689814955</v>
      </c>
      <c r="E20" s="176">
        <v>22626666</v>
      </c>
      <c r="F20" s="168">
        <v>149605</v>
      </c>
      <c r="G20" s="169">
        <v>0.66118888217999061</v>
      </c>
      <c r="H20" s="176">
        <v>6936425</v>
      </c>
      <c r="I20" s="168">
        <v>47234</v>
      </c>
      <c r="J20" s="169">
        <v>0.6809559679517907</v>
      </c>
      <c r="K20" s="176">
        <v>15189483</v>
      </c>
      <c r="L20" s="168">
        <v>48135</v>
      </c>
      <c r="M20" s="169">
        <v>0.31689689504244484</v>
      </c>
      <c r="N20" s="176">
        <v>38403</v>
      </c>
      <c r="O20" s="168">
        <v>979</v>
      </c>
      <c r="P20" s="169">
        <v>2.549280004166341</v>
      </c>
    </row>
    <row r="21" spans="1:16">
      <c r="A21" s="111" t="s">
        <v>545</v>
      </c>
      <c r="B21" s="163">
        <v>126857157</v>
      </c>
      <c r="C21" s="164">
        <v>828919</v>
      </c>
      <c r="D21" s="165">
        <v>0.65342706679135176</v>
      </c>
      <c r="E21" s="166">
        <v>65589533</v>
      </c>
      <c r="F21" s="164">
        <v>514012</v>
      </c>
      <c r="G21" s="165">
        <v>0.78367992039217604</v>
      </c>
      <c r="H21" s="163">
        <v>18063058</v>
      </c>
      <c r="I21" s="164">
        <v>151465</v>
      </c>
      <c r="J21" s="165">
        <v>0.83853464900572205</v>
      </c>
      <c r="K21" s="166">
        <v>43058651</v>
      </c>
      <c r="L21" s="164">
        <v>160075</v>
      </c>
      <c r="M21" s="165">
        <v>0.37176036936224499</v>
      </c>
      <c r="N21" s="163">
        <v>145915</v>
      </c>
      <c r="O21" s="164">
        <v>3367</v>
      </c>
      <c r="P21" s="165">
        <v>2.3075077956344447</v>
      </c>
    </row>
    <row r="22" spans="1:16">
      <c r="A22" s="111" t="s">
        <v>546</v>
      </c>
      <c r="B22" s="167">
        <v>73680853</v>
      </c>
      <c r="C22" s="168">
        <v>375188</v>
      </c>
      <c r="D22" s="169">
        <v>0.50920691702632703</v>
      </c>
      <c r="E22" s="170">
        <v>37111695</v>
      </c>
      <c r="F22" s="168">
        <v>224943</v>
      </c>
      <c r="G22" s="169">
        <v>0.60612429585875827</v>
      </c>
      <c r="H22" s="167">
        <v>10208281</v>
      </c>
      <c r="I22" s="168">
        <v>65296</v>
      </c>
      <c r="J22" s="169">
        <v>0.63963756483584266</v>
      </c>
      <c r="K22" s="170">
        <v>26294857</v>
      </c>
      <c r="L22" s="168">
        <v>83427</v>
      </c>
      <c r="M22" s="169">
        <v>0.31727497129952065</v>
      </c>
      <c r="N22" s="167">
        <v>66020</v>
      </c>
      <c r="O22" s="168">
        <v>1522</v>
      </c>
      <c r="P22" s="169">
        <v>2.3053620115116633</v>
      </c>
    </row>
    <row r="23" spans="1:16">
      <c r="A23" s="111" t="s">
        <v>547</v>
      </c>
      <c r="B23" s="167">
        <v>15773077</v>
      </c>
      <c r="C23" s="168">
        <v>70745</v>
      </c>
      <c r="D23" s="169">
        <v>0.44851743258465038</v>
      </c>
      <c r="E23" s="170">
        <v>8095558</v>
      </c>
      <c r="F23" s="168">
        <v>43754</v>
      </c>
      <c r="G23" s="169">
        <v>0.54046923016301041</v>
      </c>
      <c r="H23" s="167">
        <v>2117716</v>
      </c>
      <c r="I23" s="168">
        <v>11471</v>
      </c>
      <c r="J23" s="169">
        <v>0.54166847679292218</v>
      </c>
      <c r="K23" s="170">
        <v>5548563</v>
      </c>
      <c r="L23" s="168">
        <v>15284</v>
      </c>
      <c r="M23" s="169">
        <v>0.27545870885849183</v>
      </c>
      <c r="N23" s="167">
        <v>11240</v>
      </c>
      <c r="O23" s="168">
        <v>236</v>
      </c>
      <c r="P23" s="169">
        <v>2.0996441281138791</v>
      </c>
    </row>
    <row r="24" spans="1:16">
      <c r="A24" s="111" t="s">
        <v>548</v>
      </c>
      <c r="B24" s="167">
        <v>7295070</v>
      </c>
      <c r="C24" s="168">
        <v>32492</v>
      </c>
      <c r="D24" s="169">
        <v>0.44539668570692265</v>
      </c>
      <c r="E24" s="170">
        <v>4011604</v>
      </c>
      <c r="F24" s="168">
        <v>22589</v>
      </c>
      <c r="G24" s="169">
        <v>0.56309147164077011</v>
      </c>
      <c r="H24" s="167">
        <v>1083861</v>
      </c>
      <c r="I24" s="168">
        <v>3608</v>
      </c>
      <c r="J24" s="169">
        <v>0.33288401372500714</v>
      </c>
      <c r="K24" s="170">
        <v>2194482</v>
      </c>
      <c r="L24" s="168">
        <v>6245</v>
      </c>
      <c r="M24" s="169">
        <v>0.28457740824486144</v>
      </c>
      <c r="N24" s="167">
        <v>5123</v>
      </c>
      <c r="O24" s="168">
        <v>50</v>
      </c>
      <c r="P24" s="169">
        <v>0.97599063048994728</v>
      </c>
    </row>
    <row r="25" spans="1:16">
      <c r="A25" s="171" t="s">
        <v>549</v>
      </c>
      <c r="B25" s="172">
        <v>7950338</v>
      </c>
      <c r="C25" s="173">
        <v>46937</v>
      </c>
      <c r="D25" s="174">
        <v>0.59037741540045219</v>
      </c>
      <c r="E25" s="175">
        <v>4447882</v>
      </c>
      <c r="F25" s="173">
        <v>26863</v>
      </c>
      <c r="G25" s="174">
        <v>0.60395037458277889</v>
      </c>
      <c r="H25" s="172">
        <v>1068498</v>
      </c>
      <c r="I25" s="173">
        <v>5883</v>
      </c>
      <c r="J25" s="174">
        <v>0.55058596272524607</v>
      </c>
      <c r="K25" s="175">
        <v>2425176</v>
      </c>
      <c r="L25" s="173">
        <v>14016</v>
      </c>
      <c r="M25" s="174">
        <v>0.57793743629328342</v>
      </c>
      <c r="N25" s="172">
        <v>8782</v>
      </c>
      <c r="O25" s="173">
        <v>175</v>
      </c>
      <c r="P25" s="174">
        <v>1.9927123662035984</v>
      </c>
    </row>
    <row r="26" spans="1:16">
      <c r="A26" s="111" t="s">
        <v>550</v>
      </c>
      <c r="B26" s="176">
        <v>5355787</v>
      </c>
      <c r="C26" s="168">
        <v>32852</v>
      </c>
      <c r="D26" s="169">
        <v>0.61339257890577059</v>
      </c>
      <c r="E26" s="176">
        <v>3138770</v>
      </c>
      <c r="F26" s="168">
        <v>23064</v>
      </c>
      <c r="G26" s="169">
        <v>0.73481013263157224</v>
      </c>
      <c r="H26" s="176">
        <v>720025</v>
      </c>
      <c r="I26" s="168">
        <v>3185</v>
      </c>
      <c r="J26" s="169">
        <v>0.44234575188361513</v>
      </c>
      <c r="K26" s="176">
        <v>1488768</v>
      </c>
      <c r="L26" s="168">
        <v>6493</v>
      </c>
      <c r="M26" s="169">
        <v>0.43613242627461091</v>
      </c>
      <c r="N26" s="176">
        <v>8224</v>
      </c>
      <c r="O26" s="168">
        <v>110</v>
      </c>
      <c r="P26" s="169">
        <v>1.3375486381322956</v>
      </c>
    </row>
    <row r="27" spans="1:16">
      <c r="A27" s="111" t="s">
        <v>551</v>
      </c>
      <c r="B27" s="176">
        <v>6058351</v>
      </c>
      <c r="C27" s="168">
        <v>30507</v>
      </c>
      <c r="D27" s="169">
        <v>0.50355286446757541</v>
      </c>
      <c r="E27" s="176">
        <v>3156999</v>
      </c>
      <c r="F27" s="168">
        <v>20959</v>
      </c>
      <c r="G27" s="169">
        <v>0.66388997905922675</v>
      </c>
      <c r="H27" s="176">
        <v>832642</v>
      </c>
      <c r="I27" s="168">
        <v>4165</v>
      </c>
      <c r="J27" s="169">
        <v>0.5002149783460359</v>
      </c>
      <c r="K27" s="176">
        <v>2063708</v>
      </c>
      <c r="L27" s="168">
        <v>5291</v>
      </c>
      <c r="M27" s="169">
        <v>0.25638317048729764</v>
      </c>
      <c r="N27" s="176">
        <v>5002</v>
      </c>
      <c r="O27" s="168">
        <v>92</v>
      </c>
      <c r="P27" s="169">
        <v>1.8392642942822872</v>
      </c>
    </row>
    <row r="28" spans="1:16">
      <c r="A28" s="111" t="s">
        <v>552</v>
      </c>
      <c r="B28" s="176">
        <v>13987323</v>
      </c>
      <c r="C28" s="168">
        <v>73917</v>
      </c>
      <c r="D28" s="169">
        <v>0.52845708932295332</v>
      </c>
      <c r="E28" s="176">
        <v>7430999</v>
      </c>
      <c r="F28" s="168">
        <v>47524</v>
      </c>
      <c r="G28" s="169">
        <v>0.63953716048138354</v>
      </c>
      <c r="H28" s="176">
        <v>1999308</v>
      </c>
      <c r="I28" s="168">
        <v>9730</v>
      </c>
      <c r="J28" s="169">
        <v>0.48666838726199263</v>
      </c>
      <c r="K28" s="176">
        <v>4547302</v>
      </c>
      <c r="L28" s="168">
        <v>16365</v>
      </c>
      <c r="M28" s="169">
        <v>0.35988372885724323</v>
      </c>
      <c r="N28" s="176">
        <v>9714</v>
      </c>
      <c r="O28" s="168">
        <v>298</v>
      </c>
      <c r="P28" s="169">
        <v>3.0677372863907761</v>
      </c>
    </row>
    <row r="29" spans="1:16">
      <c r="A29" s="111" t="s">
        <v>553</v>
      </c>
      <c r="B29" s="176">
        <v>15369823</v>
      </c>
      <c r="C29" s="168">
        <v>66322</v>
      </c>
      <c r="D29" s="169">
        <v>0.43150789700050546</v>
      </c>
      <c r="E29" s="176">
        <v>8051963</v>
      </c>
      <c r="F29" s="168">
        <v>43185</v>
      </c>
      <c r="G29" s="169">
        <v>0.53632884304113171</v>
      </c>
      <c r="H29" s="176">
        <v>2441676</v>
      </c>
      <c r="I29" s="168">
        <v>9485</v>
      </c>
      <c r="J29" s="169">
        <v>0.38846267891399189</v>
      </c>
      <c r="K29" s="176">
        <v>4862012</v>
      </c>
      <c r="L29" s="168">
        <v>13309</v>
      </c>
      <c r="M29" s="169">
        <v>0.27373441283156025</v>
      </c>
      <c r="N29" s="176">
        <v>14172</v>
      </c>
      <c r="O29" s="168">
        <v>343</v>
      </c>
      <c r="P29" s="169">
        <v>2.4202653118825852</v>
      </c>
    </row>
    <row r="30" spans="1:16">
      <c r="A30" s="171" t="s">
        <v>554</v>
      </c>
      <c r="B30" s="176">
        <v>27687271</v>
      </c>
      <c r="C30" s="168">
        <v>119410</v>
      </c>
      <c r="D30" s="169">
        <v>0.43128121944557118</v>
      </c>
      <c r="E30" s="176">
        <v>14509661</v>
      </c>
      <c r="F30" s="168">
        <v>79877</v>
      </c>
      <c r="G30" s="169">
        <v>0.55050907116299963</v>
      </c>
      <c r="H30" s="176">
        <v>3786442</v>
      </c>
      <c r="I30" s="168">
        <v>17888</v>
      </c>
      <c r="J30" s="169">
        <v>0.47242239548367571</v>
      </c>
      <c r="K30" s="176">
        <v>9374152</v>
      </c>
      <c r="L30" s="168">
        <v>21220</v>
      </c>
      <c r="M30" s="169">
        <v>0.22636714232924748</v>
      </c>
      <c r="N30" s="176">
        <v>17016</v>
      </c>
      <c r="O30" s="168">
        <v>425</v>
      </c>
      <c r="P30" s="169">
        <v>2.4976492712740948</v>
      </c>
    </row>
    <row r="31" spans="1:16">
      <c r="A31" s="111" t="s">
        <v>555</v>
      </c>
      <c r="B31" s="163">
        <v>62549465</v>
      </c>
      <c r="C31" s="164">
        <v>251622</v>
      </c>
      <c r="D31" s="165">
        <v>0.40227682203197102</v>
      </c>
      <c r="E31" s="166">
        <v>33381522</v>
      </c>
      <c r="F31" s="164">
        <v>161371</v>
      </c>
      <c r="G31" s="165">
        <v>0.48341414750352008</v>
      </c>
      <c r="H31" s="163">
        <v>9883799</v>
      </c>
      <c r="I31" s="164">
        <v>42704</v>
      </c>
      <c r="J31" s="165">
        <v>0.4320605872296675</v>
      </c>
      <c r="K31" s="166">
        <v>19213718</v>
      </c>
      <c r="L31" s="164">
        <v>46028</v>
      </c>
      <c r="M31" s="165">
        <v>0.23955800746112751</v>
      </c>
      <c r="N31" s="163">
        <v>70426</v>
      </c>
      <c r="O31" s="164">
        <v>1519</v>
      </c>
      <c r="P31" s="165">
        <v>2.1568738818050153</v>
      </c>
    </row>
    <row r="32" spans="1:16">
      <c r="A32" s="111" t="s">
        <v>556</v>
      </c>
      <c r="B32" s="167">
        <v>13474865</v>
      </c>
      <c r="C32" s="168">
        <v>57271</v>
      </c>
      <c r="D32" s="169">
        <v>0.42502095568304399</v>
      </c>
      <c r="E32" s="170">
        <v>7187687</v>
      </c>
      <c r="F32" s="168">
        <v>36224</v>
      </c>
      <c r="G32" s="169">
        <v>0.50397297489442705</v>
      </c>
      <c r="H32" s="167">
        <v>1955837</v>
      </c>
      <c r="I32" s="168">
        <v>9653</v>
      </c>
      <c r="J32" s="169">
        <v>0.49354828648808674</v>
      </c>
      <c r="K32" s="170">
        <v>4318119</v>
      </c>
      <c r="L32" s="168">
        <v>11050</v>
      </c>
      <c r="M32" s="169">
        <v>0.25589845949127388</v>
      </c>
      <c r="N32" s="167">
        <v>13222</v>
      </c>
      <c r="O32" s="168">
        <v>344</v>
      </c>
      <c r="P32" s="169">
        <v>2.6017243987293903</v>
      </c>
    </row>
    <row r="33" spans="1:16">
      <c r="A33" s="111" t="s">
        <v>557</v>
      </c>
      <c r="B33" s="167">
        <v>10572152</v>
      </c>
      <c r="C33" s="168">
        <v>63792</v>
      </c>
      <c r="D33" s="169">
        <v>0.60339654594447756</v>
      </c>
      <c r="E33" s="170">
        <v>5555722</v>
      </c>
      <c r="F33" s="168">
        <v>39603</v>
      </c>
      <c r="G33" s="169">
        <v>0.71283264353399978</v>
      </c>
      <c r="H33" s="167">
        <v>1524947</v>
      </c>
      <c r="I33" s="168">
        <v>13123</v>
      </c>
      <c r="J33" s="169">
        <v>0.86055449795960115</v>
      </c>
      <c r="K33" s="170">
        <v>3480412</v>
      </c>
      <c r="L33" s="168">
        <v>10803</v>
      </c>
      <c r="M33" s="169">
        <v>0.31039428665341917</v>
      </c>
      <c r="N33" s="167">
        <v>11071</v>
      </c>
      <c r="O33" s="168">
        <v>263</v>
      </c>
      <c r="P33" s="169">
        <v>2.3755758287417579</v>
      </c>
    </row>
    <row r="34" spans="1:16">
      <c r="A34" s="111" t="s">
        <v>558</v>
      </c>
      <c r="B34" s="167">
        <v>16806879</v>
      </c>
      <c r="C34" s="168">
        <v>92833</v>
      </c>
      <c r="D34" s="169">
        <v>0.55235121285754485</v>
      </c>
      <c r="E34" s="170">
        <v>9400255</v>
      </c>
      <c r="F34" s="168">
        <v>62731</v>
      </c>
      <c r="G34" s="169">
        <v>0.66733296064840797</v>
      </c>
      <c r="H34" s="167">
        <v>2485882</v>
      </c>
      <c r="I34" s="168">
        <v>13908</v>
      </c>
      <c r="J34" s="169">
        <v>0.5594794925905574</v>
      </c>
      <c r="K34" s="170">
        <v>4901033</v>
      </c>
      <c r="L34" s="168">
        <v>15471</v>
      </c>
      <c r="M34" s="169">
        <v>0.31566814587863418</v>
      </c>
      <c r="N34" s="167">
        <v>19709</v>
      </c>
      <c r="O34" s="168">
        <v>723</v>
      </c>
      <c r="P34" s="169">
        <v>3.6683748541275563</v>
      </c>
    </row>
    <row r="35" spans="1:16">
      <c r="A35" s="171" t="s">
        <v>559</v>
      </c>
      <c r="B35" s="172">
        <v>67897278</v>
      </c>
      <c r="C35" s="173">
        <v>428705</v>
      </c>
      <c r="D35" s="174">
        <v>0.6314023369243168</v>
      </c>
      <c r="E35" s="175">
        <v>36192749</v>
      </c>
      <c r="F35" s="173">
        <v>287080</v>
      </c>
      <c r="G35" s="174">
        <v>0.79319755457094454</v>
      </c>
      <c r="H35" s="172">
        <v>10670710</v>
      </c>
      <c r="I35" s="173">
        <v>60210</v>
      </c>
      <c r="J35" s="174">
        <v>0.56425486214131959</v>
      </c>
      <c r="K35" s="175">
        <v>20928857</v>
      </c>
      <c r="L35" s="173">
        <v>79049</v>
      </c>
      <c r="M35" s="174">
        <v>0.37770337864127029</v>
      </c>
      <c r="N35" s="172">
        <v>104962</v>
      </c>
      <c r="O35" s="173">
        <v>2366</v>
      </c>
      <c r="P35" s="174">
        <v>2.2541491206341342</v>
      </c>
    </row>
    <row r="36" spans="1:16">
      <c r="A36" s="111" t="s">
        <v>560</v>
      </c>
      <c r="B36" s="176">
        <v>41848629</v>
      </c>
      <c r="C36" s="168">
        <v>247891</v>
      </c>
      <c r="D36" s="169">
        <v>0.59235154394185774</v>
      </c>
      <c r="E36" s="176">
        <v>22054959</v>
      </c>
      <c r="F36" s="168">
        <v>161941</v>
      </c>
      <c r="G36" s="169">
        <v>0.73426117001623081</v>
      </c>
      <c r="H36" s="176">
        <v>6116048</v>
      </c>
      <c r="I36" s="168">
        <v>44898</v>
      </c>
      <c r="J36" s="169">
        <v>0.73410149822238147</v>
      </c>
      <c r="K36" s="176">
        <v>13636824</v>
      </c>
      <c r="L36" s="168">
        <v>39865</v>
      </c>
      <c r="M36" s="169">
        <v>0.29233346415558348</v>
      </c>
      <c r="N36" s="176">
        <v>40798</v>
      </c>
      <c r="O36" s="168">
        <v>1187</v>
      </c>
      <c r="P36" s="169">
        <v>2.9094563458993088</v>
      </c>
    </row>
    <row r="37" spans="1:16">
      <c r="A37" s="111" t="s">
        <v>561</v>
      </c>
      <c r="B37" s="176">
        <v>8999735</v>
      </c>
      <c r="C37" s="168">
        <v>53040</v>
      </c>
      <c r="D37" s="169">
        <v>0.58935068643687849</v>
      </c>
      <c r="E37" s="176">
        <v>4983316</v>
      </c>
      <c r="F37" s="168">
        <v>38493</v>
      </c>
      <c r="G37" s="169">
        <v>0.77243746934771951</v>
      </c>
      <c r="H37" s="176">
        <v>1307918</v>
      </c>
      <c r="I37" s="168">
        <v>6331</v>
      </c>
      <c r="J37" s="169">
        <v>0.48405175247989551</v>
      </c>
      <c r="K37" s="176">
        <v>2694140</v>
      </c>
      <c r="L37" s="168">
        <v>7666</v>
      </c>
      <c r="M37" s="169">
        <v>0.28454349068719514</v>
      </c>
      <c r="N37" s="176">
        <v>14361</v>
      </c>
      <c r="O37" s="168">
        <v>550</v>
      </c>
      <c r="P37" s="169">
        <v>3.8298168651208138</v>
      </c>
    </row>
    <row r="38" spans="1:16">
      <c r="A38" s="111" t="s">
        <v>562</v>
      </c>
      <c r="B38" s="176">
        <v>6206976</v>
      </c>
      <c r="C38" s="168">
        <v>38266</v>
      </c>
      <c r="D38" s="169">
        <v>0.61649988657922961</v>
      </c>
      <c r="E38" s="176">
        <v>3597767</v>
      </c>
      <c r="F38" s="168">
        <v>28134</v>
      </c>
      <c r="G38" s="169">
        <v>0.78198504794779655</v>
      </c>
      <c r="H38" s="176">
        <v>855032</v>
      </c>
      <c r="I38" s="168">
        <v>3852</v>
      </c>
      <c r="J38" s="169">
        <v>0.45050945461690323</v>
      </c>
      <c r="K38" s="176">
        <v>1746760</v>
      </c>
      <c r="L38" s="168">
        <v>6058</v>
      </c>
      <c r="M38" s="169">
        <v>0.34681352904806617</v>
      </c>
      <c r="N38" s="176">
        <v>7417</v>
      </c>
      <c r="O38" s="168">
        <v>222</v>
      </c>
      <c r="P38" s="169">
        <v>2.9931239045436162</v>
      </c>
    </row>
    <row r="39" spans="1:16">
      <c r="A39" s="111" t="s">
        <v>563</v>
      </c>
      <c r="B39" s="176">
        <v>4005318</v>
      </c>
      <c r="C39" s="168">
        <v>18824</v>
      </c>
      <c r="D39" s="169">
        <v>0.46997516801412526</v>
      </c>
      <c r="E39" s="176">
        <v>2159001</v>
      </c>
      <c r="F39" s="168">
        <v>11617</v>
      </c>
      <c r="G39" s="169">
        <v>0.53807293280549662</v>
      </c>
      <c r="H39" s="176">
        <v>553303</v>
      </c>
      <c r="I39" s="168">
        <v>2542</v>
      </c>
      <c r="J39" s="169">
        <v>0.45942277558589051</v>
      </c>
      <c r="K39" s="176">
        <v>1290151</v>
      </c>
      <c r="L39" s="168">
        <v>4547</v>
      </c>
      <c r="M39" s="169">
        <v>0.35243936562464395</v>
      </c>
      <c r="N39" s="176">
        <v>2863</v>
      </c>
      <c r="O39" s="168">
        <v>118</v>
      </c>
      <c r="P39" s="169">
        <v>4.1215508208173244</v>
      </c>
    </row>
    <row r="40" spans="1:16">
      <c r="A40" s="171" t="s">
        <v>564</v>
      </c>
      <c r="B40" s="176">
        <v>5184347</v>
      </c>
      <c r="C40" s="168">
        <v>23601</v>
      </c>
      <c r="D40" s="169">
        <v>0.45523573171317427</v>
      </c>
      <c r="E40" s="176">
        <v>2728035</v>
      </c>
      <c r="F40" s="168">
        <v>14879</v>
      </c>
      <c r="G40" s="169">
        <v>0.54541089098930184</v>
      </c>
      <c r="H40" s="176">
        <v>627225</v>
      </c>
      <c r="I40" s="168">
        <v>2808</v>
      </c>
      <c r="J40" s="169">
        <v>0.44768623699629317</v>
      </c>
      <c r="K40" s="176">
        <v>1825707</v>
      </c>
      <c r="L40" s="168">
        <v>5777</v>
      </c>
      <c r="M40" s="169">
        <v>0.31642536288681589</v>
      </c>
      <c r="N40" s="176">
        <v>3380</v>
      </c>
      <c r="O40" s="168">
        <v>137</v>
      </c>
      <c r="P40" s="169">
        <v>4.0532544378698221</v>
      </c>
    </row>
    <row r="41" spans="1:16">
      <c r="A41" s="111" t="s">
        <v>565</v>
      </c>
      <c r="B41" s="163">
        <v>14020047</v>
      </c>
      <c r="C41" s="164">
        <v>77523</v>
      </c>
      <c r="D41" s="165">
        <v>0.55294393806240449</v>
      </c>
      <c r="E41" s="166">
        <v>7737087</v>
      </c>
      <c r="F41" s="164">
        <v>52413</v>
      </c>
      <c r="G41" s="165">
        <v>0.67742549618480441</v>
      </c>
      <c r="H41" s="163">
        <v>2140926</v>
      </c>
      <c r="I41" s="164">
        <v>11756</v>
      </c>
      <c r="J41" s="165">
        <v>0.54910818963383135</v>
      </c>
      <c r="K41" s="166">
        <v>4127243</v>
      </c>
      <c r="L41" s="164">
        <v>12949</v>
      </c>
      <c r="M41" s="165">
        <v>0.31374455053894329</v>
      </c>
      <c r="N41" s="163">
        <v>14791</v>
      </c>
      <c r="O41" s="164">
        <v>405</v>
      </c>
      <c r="P41" s="165">
        <v>2.7381515786627002</v>
      </c>
    </row>
    <row r="42" spans="1:16">
      <c r="A42" s="111" t="s">
        <v>566</v>
      </c>
      <c r="B42" s="167">
        <v>21788996</v>
      </c>
      <c r="C42" s="168">
        <v>109815</v>
      </c>
      <c r="D42" s="169">
        <v>0.50399293294652037</v>
      </c>
      <c r="E42" s="170">
        <v>11387988</v>
      </c>
      <c r="F42" s="168">
        <v>70566</v>
      </c>
      <c r="G42" s="169">
        <v>0.61965291849622606</v>
      </c>
      <c r="H42" s="167">
        <v>2976410</v>
      </c>
      <c r="I42" s="168">
        <v>16683</v>
      </c>
      <c r="J42" s="169">
        <v>0.56050745696997384</v>
      </c>
      <c r="K42" s="170">
        <v>7396132</v>
      </c>
      <c r="L42" s="168">
        <v>21978</v>
      </c>
      <c r="M42" s="169">
        <v>0.29715532389092025</v>
      </c>
      <c r="N42" s="167">
        <v>28466</v>
      </c>
      <c r="O42" s="168">
        <v>588</v>
      </c>
      <c r="P42" s="169">
        <v>2.0656221457176982</v>
      </c>
    </row>
    <row r="43" spans="1:16">
      <c r="A43" s="111" t="s">
        <v>567</v>
      </c>
      <c r="B43" s="167">
        <v>9955392</v>
      </c>
      <c r="C43" s="168">
        <v>43380</v>
      </c>
      <c r="D43" s="169">
        <v>0.435743765790438</v>
      </c>
      <c r="E43" s="170">
        <v>5184354</v>
      </c>
      <c r="F43" s="168">
        <v>26372</v>
      </c>
      <c r="G43" s="169">
        <v>0.50868439925205722</v>
      </c>
      <c r="H43" s="167">
        <v>1363804</v>
      </c>
      <c r="I43" s="168">
        <v>6780</v>
      </c>
      <c r="J43" s="169">
        <v>0.49713888505973003</v>
      </c>
      <c r="K43" s="170">
        <v>3401343</v>
      </c>
      <c r="L43" s="168">
        <v>10107</v>
      </c>
      <c r="M43" s="169">
        <v>0.29714733268594196</v>
      </c>
      <c r="N43" s="167">
        <v>5891</v>
      </c>
      <c r="O43" s="168">
        <v>121</v>
      </c>
      <c r="P43" s="169">
        <v>2.0539806484467831</v>
      </c>
    </row>
    <row r="44" spans="1:16">
      <c r="A44" s="111" t="s">
        <v>568</v>
      </c>
      <c r="B44" s="167">
        <v>5142752</v>
      </c>
      <c r="C44" s="168">
        <v>40259</v>
      </c>
      <c r="D44" s="169">
        <v>0.78282989341115428</v>
      </c>
      <c r="E44" s="170">
        <v>2873203</v>
      </c>
      <c r="F44" s="168">
        <v>28479</v>
      </c>
      <c r="G44" s="169">
        <v>0.99119345204637477</v>
      </c>
      <c r="H44" s="167">
        <v>765416</v>
      </c>
      <c r="I44" s="168">
        <v>5034</v>
      </c>
      <c r="J44" s="169">
        <v>0.65768157446408226</v>
      </c>
      <c r="K44" s="170">
        <v>1500069</v>
      </c>
      <c r="L44" s="168">
        <v>6574</v>
      </c>
      <c r="M44" s="169">
        <v>0.43824650732732956</v>
      </c>
      <c r="N44" s="167">
        <v>4064</v>
      </c>
      <c r="O44" s="168">
        <v>172</v>
      </c>
      <c r="P44" s="169">
        <v>4.2322834645669296</v>
      </c>
    </row>
    <row r="45" spans="1:16">
      <c r="A45" s="171" t="s">
        <v>569</v>
      </c>
      <c r="B45" s="172">
        <v>7539633</v>
      </c>
      <c r="C45" s="173">
        <v>43616</v>
      </c>
      <c r="D45" s="174">
        <v>0.57848969571861131</v>
      </c>
      <c r="E45" s="175">
        <v>4069329</v>
      </c>
      <c r="F45" s="173">
        <v>28957</v>
      </c>
      <c r="G45" s="174">
        <v>0.71159151791364128</v>
      </c>
      <c r="H45" s="172">
        <v>1077103</v>
      </c>
      <c r="I45" s="173">
        <v>7255</v>
      </c>
      <c r="J45" s="174">
        <v>0.67356603778840085</v>
      </c>
      <c r="K45" s="175">
        <v>2386709</v>
      </c>
      <c r="L45" s="173">
        <v>7217</v>
      </c>
      <c r="M45" s="174">
        <v>0.30238290466076928</v>
      </c>
      <c r="N45" s="172">
        <v>6492</v>
      </c>
      <c r="O45" s="173">
        <v>187</v>
      </c>
      <c r="P45" s="174">
        <v>2.8804682686383241</v>
      </c>
    </row>
    <row r="46" spans="1:16">
      <c r="A46" s="111" t="s">
        <v>570</v>
      </c>
      <c r="B46" s="176">
        <v>9243234</v>
      </c>
      <c r="C46" s="168">
        <v>41216</v>
      </c>
      <c r="D46" s="169">
        <v>0.44590453947179093</v>
      </c>
      <c r="E46" s="176">
        <v>5086462</v>
      </c>
      <c r="F46" s="168">
        <v>26220</v>
      </c>
      <c r="G46" s="169">
        <v>0.51548600972542413</v>
      </c>
      <c r="H46" s="176">
        <v>1349698</v>
      </c>
      <c r="I46" s="168">
        <v>8041</v>
      </c>
      <c r="J46" s="169">
        <v>0.5957629039977832</v>
      </c>
      <c r="K46" s="176">
        <v>2794452</v>
      </c>
      <c r="L46" s="168">
        <v>6651</v>
      </c>
      <c r="M46" s="169">
        <v>0.23800730876751505</v>
      </c>
      <c r="N46" s="176">
        <v>12622</v>
      </c>
      <c r="O46" s="168">
        <v>304</v>
      </c>
      <c r="P46" s="169">
        <v>2.4084931072730154</v>
      </c>
    </row>
    <row r="47" spans="1:16">
      <c r="A47" s="111" t="s">
        <v>571</v>
      </c>
      <c r="B47" s="176">
        <v>4336623</v>
      </c>
      <c r="C47" s="168">
        <v>19302</v>
      </c>
      <c r="D47" s="169">
        <v>0.44509287526261793</v>
      </c>
      <c r="E47" s="176">
        <v>2360377</v>
      </c>
      <c r="F47" s="168">
        <v>12372</v>
      </c>
      <c r="G47" s="169">
        <v>0.52415355682587994</v>
      </c>
      <c r="H47" s="176">
        <v>597784</v>
      </c>
      <c r="I47" s="168">
        <v>2301</v>
      </c>
      <c r="J47" s="169">
        <v>0.38492164393827871</v>
      </c>
      <c r="K47" s="176">
        <v>1374101</v>
      </c>
      <c r="L47" s="168">
        <v>4547</v>
      </c>
      <c r="M47" s="169">
        <v>0.33090726227548051</v>
      </c>
      <c r="N47" s="176">
        <v>4361</v>
      </c>
      <c r="O47" s="168">
        <v>82</v>
      </c>
      <c r="P47" s="169">
        <v>1.8803026828709011</v>
      </c>
    </row>
    <row r="48" spans="1:16">
      <c r="A48" s="111" t="s">
        <v>572</v>
      </c>
      <c r="B48" s="176">
        <v>41738671</v>
      </c>
      <c r="C48" s="168">
        <v>244183</v>
      </c>
      <c r="D48" s="169">
        <v>0.58502821040947861</v>
      </c>
      <c r="E48" s="176">
        <v>21537727</v>
      </c>
      <c r="F48" s="168">
        <v>162258</v>
      </c>
      <c r="G48" s="169">
        <v>0.75336640677077948</v>
      </c>
      <c r="H48" s="176">
        <v>5743440</v>
      </c>
      <c r="I48" s="168">
        <v>33123</v>
      </c>
      <c r="J48" s="169">
        <v>0.57671012494254315</v>
      </c>
      <c r="K48" s="176">
        <v>14405078</v>
      </c>
      <c r="L48" s="168">
        <v>47474</v>
      </c>
      <c r="M48" s="169">
        <v>0.32956433835346122</v>
      </c>
      <c r="N48" s="176">
        <v>52426</v>
      </c>
      <c r="O48" s="168">
        <v>1328</v>
      </c>
      <c r="P48" s="169">
        <v>2.5330942662037921</v>
      </c>
    </row>
    <row r="49" spans="1:16">
      <c r="A49" s="111" t="s">
        <v>573</v>
      </c>
      <c r="B49" s="176">
        <v>6868044</v>
      </c>
      <c r="C49" s="168">
        <v>45653</v>
      </c>
      <c r="D49" s="169">
        <v>0.66471618411297306</v>
      </c>
      <c r="E49" s="176">
        <v>3527545</v>
      </c>
      <c r="F49" s="168">
        <v>32445</v>
      </c>
      <c r="G49" s="169">
        <v>0.91976147717463563</v>
      </c>
      <c r="H49" s="176">
        <v>868424</v>
      </c>
      <c r="I49" s="168">
        <v>4924</v>
      </c>
      <c r="J49" s="169">
        <v>0.56700413622838619</v>
      </c>
      <c r="K49" s="176">
        <v>2464795</v>
      </c>
      <c r="L49" s="168">
        <v>8094</v>
      </c>
      <c r="M49" s="169">
        <v>0.32838430782276007</v>
      </c>
      <c r="N49" s="176">
        <v>7280</v>
      </c>
      <c r="O49" s="168">
        <v>190</v>
      </c>
      <c r="P49" s="169">
        <v>2.6098901098901099</v>
      </c>
    </row>
    <row r="50" spans="1:16">
      <c r="A50" s="171" t="s">
        <v>574</v>
      </c>
      <c r="B50" s="176">
        <v>9402831</v>
      </c>
      <c r="C50" s="168">
        <v>43748</v>
      </c>
      <c r="D50" s="169">
        <v>0.4652641316216361</v>
      </c>
      <c r="E50" s="176">
        <v>4923670</v>
      </c>
      <c r="F50" s="168">
        <v>27924</v>
      </c>
      <c r="G50" s="169">
        <v>0.56713792760278414</v>
      </c>
      <c r="H50" s="176">
        <v>1293944</v>
      </c>
      <c r="I50" s="168">
        <v>6471</v>
      </c>
      <c r="J50" s="169">
        <v>0.50009892236449183</v>
      </c>
      <c r="K50" s="176">
        <v>3177719</v>
      </c>
      <c r="L50" s="168">
        <v>9124</v>
      </c>
      <c r="M50" s="169">
        <v>0.28712419191250077</v>
      </c>
      <c r="N50" s="176">
        <v>7498</v>
      </c>
      <c r="O50" s="168">
        <v>229</v>
      </c>
      <c r="P50" s="169">
        <v>3.0541477727393973</v>
      </c>
    </row>
    <row r="51" spans="1:16">
      <c r="A51" s="111" t="s">
        <v>575</v>
      </c>
      <c r="B51" s="163">
        <v>13259490</v>
      </c>
      <c r="C51" s="164">
        <v>69966</v>
      </c>
      <c r="D51" s="165">
        <v>0.52766735372174944</v>
      </c>
      <c r="E51" s="166">
        <v>7210124</v>
      </c>
      <c r="F51" s="164">
        <v>48463</v>
      </c>
      <c r="G51" s="165">
        <v>0.67215210168368811</v>
      </c>
      <c r="H51" s="163">
        <v>1729111</v>
      </c>
      <c r="I51" s="164">
        <v>8941</v>
      </c>
      <c r="J51" s="165">
        <v>0.5170865259662335</v>
      </c>
      <c r="K51" s="166">
        <v>4307689</v>
      </c>
      <c r="L51" s="164">
        <v>12254</v>
      </c>
      <c r="M51" s="165">
        <v>0.28446807557370091</v>
      </c>
      <c r="N51" s="163">
        <v>12566</v>
      </c>
      <c r="O51" s="164">
        <v>308</v>
      </c>
      <c r="P51" s="165">
        <v>2.4510584115868217</v>
      </c>
    </row>
    <row r="52" spans="1:16">
      <c r="A52" s="111" t="s">
        <v>576</v>
      </c>
      <c r="B52" s="167">
        <v>8270719</v>
      </c>
      <c r="C52" s="168">
        <v>43211</v>
      </c>
      <c r="D52" s="169">
        <v>0.52245760011916742</v>
      </c>
      <c r="E52" s="170">
        <v>4466121</v>
      </c>
      <c r="F52" s="168">
        <v>27652</v>
      </c>
      <c r="G52" s="169">
        <v>0.61915026484951929</v>
      </c>
      <c r="H52" s="167">
        <v>946001</v>
      </c>
      <c r="I52" s="168">
        <v>4419</v>
      </c>
      <c r="J52" s="169">
        <v>0.46712424194054764</v>
      </c>
      <c r="K52" s="170">
        <v>2850840</v>
      </c>
      <c r="L52" s="168">
        <v>10890</v>
      </c>
      <c r="M52" s="169">
        <v>0.38199267584290947</v>
      </c>
      <c r="N52" s="167">
        <v>7757</v>
      </c>
      <c r="O52" s="168">
        <v>250</v>
      </c>
      <c r="P52" s="169">
        <v>3.2228954492716255</v>
      </c>
    </row>
    <row r="53" spans="1:16">
      <c r="A53" s="111" t="s">
        <v>577</v>
      </c>
      <c r="B53" s="167">
        <v>7934773</v>
      </c>
      <c r="C53" s="168">
        <v>43048</v>
      </c>
      <c r="D53" s="169">
        <v>0.5425233966995654</v>
      </c>
      <c r="E53" s="170">
        <v>4190969</v>
      </c>
      <c r="F53" s="168">
        <v>29750</v>
      </c>
      <c r="G53" s="169">
        <v>0.70985970070406157</v>
      </c>
      <c r="H53" s="167">
        <v>941210</v>
      </c>
      <c r="I53" s="168">
        <v>6365</v>
      </c>
      <c r="J53" s="169">
        <v>0.67625715833873423</v>
      </c>
      <c r="K53" s="170">
        <v>2794246</v>
      </c>
      <c r="L53" s="168">
        <v>6715</v>
      </c>
      <c r="M53" s="169">
        <v>0.24031527646456324</v>
      </c>
      <c r="N53" s="167">
        <v>8348</v>
      </c>
      <c r="O53" s="168">
        <v>218</v>
      </c>
      <c r="P53" s="169">
        <v>2.611403929084811</v>
      </c>
    </row>
    <row r="54" spans="1:16">
      <c r="A54" s="111" t="s">
        <v>578</v>
      </c>
      <c r="B54" s="167">
        <v>11766094</v>
      </c>
      <c r="C54" s="168">
        <v>52899</v>
      </c>
      <c r="D54" s="169">
        <v>0.44958845305842365</v>
      </c>
      <c r="E54" s="170">
        <v>6258254</v>
      </c>
      <c r="F54" s="168">
        <v>35068</v>
      </c>
      <c r="G54" s="169">
        <v>0.56034798204099745</v>
      </c>
      <c r="H54" s="167">
        <v>1570725</v>
      </c>
      <c r="I54" s="168">
        <v>6654</v>
      </c>
      <c r="J54" s="169">
        <v>0.42362603256458009</v>
      </c>
      <c r="K54" s="170">
        <v>3926051</v>
      </c>
      <c r="L54" s="168">
        <v>10942</v>
      </c>
      <c r="M54" s="169">
        <v>0.27870244171560687</v>
      </c>
      <c r="N54" s="167">
        <v>11064</v>
      </c>
      <c r="O54" s="168">
        <v>235</v>
      </c>
      <c r="P54" s="169">
        <v>2.1240057845263918</v>
      </c>
    </row>
    <row r="55" spans="1:16">
      <c r="A55" s="171" t="s">
        <v>579</v>
      </c>
      <c r="B55" s="172">
        <v>9988951</v>
      </c>
      <c r="C55" s="173">
        <v>51181</v>
      </c>
      <c r="D55" s="174">
        <v>0.51237612437982727</v>
      </c>
      <c r="E55" s="175">
        <v>5275927</v>
      </c>
      <c r="F55" s="173">
        <v>33960</v>
      </c>
      <c r="G55" s="174">
        <v>0.64367835263831363</v>
      </c>
      <c r="H55" s="172">
        <v>1311842</v>
      </c>
      <c r="I55" s="173">
        <v>7609</v>
      </c>
      <c r="J55" s="174">
        <v>0.58002411875820414</v>
      </c>
      <c r="K55" s="175">
        <v>3389689</v>
      </c>
      <c r="L55" s="173">
        <v>9293</v>
      </c>
      <c r="M55" s="174">
        <v>0.27415494459816225</v>
      </c>
      <c r="N55" s="172">
        <v>11493</v>
      </c>
      <c r="O55" s="173">
        <v>319</v>
      </c>
      <c r="P55" s="174">
        <v>2.7756025406769336</v>
      </c>
    </row>
    <row r="56" spans="1:16" ht="20.25" customHeight="1">
      <c r="A56" s="5" t="s">
        <v>623</v>
      </c>
    </row>
  </sheetData>
  <customSheetViews>
    <customSheetView guid="{6F28069D-A7F4-41D2-AA1B-4487F97E36F1}" showRuler="0">
      <pageMargins left="0.59055118110236227" right="0.39370078740157483" top="0.78740157480314965" bottom="0.78740157480314965" header="0.51181102362204722" footer="0.51181102362204722"/>
      <pageSetup paperSize="8" orientation="landscape" r:id="rId1"/>
      <headerFooter alignWithMargins="0"/>
    </customSheetView>
  </customSheetViews>
  <mergeCells count="7">
    <mergeCell ref="B1:O1"/>
    <mergeCell ref="K3:M3"/>
    <mergeCell ref="N3:P3"/>
    <mergeCell ref="A3:A4"/>
    <mergeCell ref="B3:D3"/>
    <mergeCell ref="E3:G3"/>
    <mergeCell ref="H3:J3"/>
  </mergeCells>
  <phoneticPr fontId="2"/>
  <pageMargins left="0.59055118110236227" right="0.39370078740157483" top="0.59055118110236227" bottom="0.78740157480314965" header="0.51181102362204722" footer="0.51181102362204722"/>
  <pageSetup paperSize="9" scale="66" orientation="landscape" r:id="rId2"/>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5"/>
  <dimension ref="A1:P56"/>
  <sheetViews>
    <sheetView workbookViewId="0"/>
  </sheetViews>
  <sheetFormatPr defaultColWidth="9" defaultRowHeight="13"/>
  <cols>
    <col min="1" max="1" width="15.6328125" style="130" customWidth="1"/>
    <col min="2" max="16" width="12.36328125" style="130" customWidth="1"/>
    <col min="17" max="16384" width="9" style="130"/>
  </cols>
  <sheetData>
    <row r="1" spans="1:16" s="5" customFormat="1" ht="27.25" customHeight="1">
      <c r="A1" s="3" t="s">
        <v>624</v>
      </c>
      <c r="B1" s="146"/>
      <c r="C1" s="146"/>
      <c r="D1" s="146"/>
      <c r="E1" s="146"/>
      <c r="F1" s="146"/>
      <c r="G1" s="146"/>
      <c r="H1" s="146"/>
      <c r="I1" s="146"/>
      <c r="J1" s="146"/>
      <c r="K1" s="146"/>
      <c r="L1" s="146"/>
      <c r="M1" s="146"/>
      <c r="N1" s="146"/>
      <c r="O1" s="146"/>
      <c r="P1" s="146"/>
    </row>
    <row r="2" spans="1:16" s="5" customFormat="1" ht="19.5" customHeight="1">
      <c r="A2" s="6"/>
      <c r="P2" s="147" t="e">
        <f>"（"&amp;#REF!&amp;"年"&amp;#REF!&amp;"月診療分）"</f>
        <v>#REF!</v>
      </c>
    </row>
    <row r="3" spans="1:16" s="5" customFormat="1" ht="23.25" customHeight="1">
      <c r="A3" s="851" t="s">
        <v>629</v>
      </c>
      <c r="B3" s="792" t="s">
        <v>492</v>
      </c>
      <c r="C3" s="792"/>
      <c r="D3" s="792"/>
      <c r="E3" s="792" t="s">
        <v>515</v>
      </c>
      <c r="F3" s="792"/>
      <c r="G3" s="792"/>
      <c r="H3" s="792" t="s">
        <v>528</v>
      </c>
      <c r="I3" s="792"/>
      <c r="J3" s="792"/>
      <c r="K3" s="792" t="s">
        <v>435</v>
      </c>
      <c r="L3" s="792"/>
      <c r="M3" s="792"/>
      <c r="N3" s="792" t="s">
        <v>524</v>
      </c>
      <c r="O3" s="792"/>
      <c r="P3" s="792"/>
    </row>
    <row r="4" spans="1:16" s="5" customFormat="1" ht="23.25" customHeight="1">
      <c r="A4" s="796"/>
      <c r="B4" s="148" t="s">
        <v>600</v>
      </c>
      <c r="C4" s="148" t="s">
        <v>602</v>
      </c>
      <c r="D4" s="148" t="s">
        <v>604</v>
      </c>
      <c r="E4" s="149" t="s">
        <v>600</v>
      </c>
      <c r="F4" s="148" t="s">
        <v>602</v>
      </c>
      <c r="G4" s="150" t="s">
        <v>604</v>
      </c>
      <c r="H4" s="148" t="s">
        <v>600</v>
      </c>
      <c r="I4" s="150" t="s">
        <v>602</v>
      </c>
      <c r="J4" s="148" t="s">
        <v>604</v>
      </c>
      <c r="K4" s="150" t="s">
        <v>600</v>
      </c>
      <c r="L4" s="148" t="s">
        <v>602</v>
      </c>
      <c r="M4" s="150" t="s">
        <v>604</v>
      </c>
      <c r="N4" s="148" t="s">
        <v>600</v>
      </c>
      <c r="O4" s="148" t="s">
        <v>602</v>
      </c>
      <c r="P4" s="148" t="s">
        <v>604</v>
      </c>
    </row>
    <row r="5" spans="1:16" s="5" customFormat="1">
      <c r="A5" s="9"/>
      <c r="B5" s="151" t="s">
        <v>496</v>
      </c>
      <c r="C5" s="16" t="s">
        <v>496</v>
      </c>
      <c r="D5" s="152" t="s">
        <v>614</v>
      </c>
      <c r="E5" s="151" t="s">
        <v>496</v>
      </c>
      <c r="F5" s="151" t="s">
        <v>496</v>
      </c>
      <c r="G5" s="16" t="s">
        <v>614</v>
      </c>
      <c r="H5" s="151" t="s">
        <v>496</v>
      </c>
      <c r="I5" s="16" t="s">
        <v>496</v>
      </c>
      <c r="J5" s="152" t="s">
        <v>614</v>
      </c>
      <c r="K5" s="151" t="s">
        <v>496</v>
      </c>
      <c r="L5" s="151" t="s">
        <v>496</v>
      </c>
      <c r="M5" s="16" t="s">
        <v>614</v>
      </c>
      <c r="N5" s="151" t="s">
        <v>496</v>
      </c>
      <c r="O5" s="151" t="s">
        <v>496</v>
      </c>
      <c r="P5" s="16" t="s">
        <v>614</v>
      </c>
    </row>
    <row r="6" spans="1:16">
      <c r="A6" s="153" t="e">
        <f>IF(#REF!&lt;=2,"平成"&amp;#REF!&amp;"年"&amp;#REF!&amp;"月","平成"&amp;#REF!&amp;"年"&amp;#REF!&amp;"月")</f>
        <v>#REF!</v>
      </c>
      <c r="B6" s="154">
        <v>4705288</v>
      </c>
      <c r="C6" s="155">
        <v>19069</v>
      </c>
      <c r="D6" s="156">
        <v>0.40526743527707554</v>
      </c>
      <c r="E6" s="157">
        <v>2966280</v>
      </c>
      <c r="F6" s="155">
        <v>13780</v>
      </c>
      <c r="G6" s="156">
        <v>0.46455493075501975</v>
      </c>
      <c r="H6" s="154">
        <v>248120</v>
      </c>
      <c r="I6" s="155">
        <v>2842</v>
      </c>
      <c r="J6" s="156">
        <v>1.145413509592133</v>
      </c>
      <c r="K6" s="157">
        <v>1486930</v>
      </c>
      <c r="L6" s="155">
        <v>2351</v>
      </c>
      <c r="M6" s="156">
        <v>0.15811100724311164</v>
      </c>
      <c r="N6" s="154">
        <v>3958</v>
      </c>
      <c r="O6" s="155">
        <v>96</v>
      </c>
      <c r="P6" s="156">
        <v>2.4254674077817078</v>
      </c>
    </row>
    <row r="7" spans="1:16">
      <c r="A7" s="153" t="e">
        <f>IF(#REF!&lt;=2,"平成"&amp;#REF!&amp;"年"&amp;#REF!&amp;"月","平成"&amp;#REF!&amp;"年"&amp;#REF!&amp;"月")</f>
        <v>#REF!</v>
      </c>
      <c r="B7" s="154">
        <v>4890611</v>
      </c>
      <c r="C7" s="155">
        <v>19943</v>
      </c>
      <c r="D7" s="156">
        <v>0.40778135901628654</v>
      </c>
      <c r="E7" s="157">
        <v>3077714</v>
      </c>
      <c r="F7" s="155">
        <v>13860</v>
      </c>
      <c r="G7" s="156">
        <v>0.45033424158320107</v>
      </c>
      <c r="H7" s="154">
        <v>262686</v>
      </c>
      <c r="I7" s="155">
        <v>2962</v>
      </c>
      <c r="J7" s="156">
        <v>1.1275819800065476</v>
      </c>
      <c r="K7" s="157">
        <v>1546140</v>
      </c>
      <c r="L7" s="155">
        <v>3018</v>
      </c>
      <c r="M7" s="156">
        <v>0.19519577787263767</v>
      </c>
      <c r="N7" s="154">
        <v>4071</v>
      </c>
      <c r="O7" s="155">
        <v>103</v>
      </c>
      <c r="P7" s="156">
        <v>2.5300908867600098</v>
      </c>
    </row>
    <row r="8" spans="1:16">
      <c r="A8" s="158" t="e">
        <f>"平成"&amp;#REF!&amp;"年"&amp;#REF!&amp;"月"</f>
        <v>#REF!</v>
      </c>
      <c r="B8" s="159" t="e">
        <f>SUM(B9:B55)</f>
        <v>#REF!</v>
      </c>
      <c r="C8" s="160" t="e">
        <f>SUM(C9:C55)</f>
        <v>#REF!</v>
      </c>
      <c r="D8" s="161" t="e">
        <f>IF(C8=0,0,C8/B8*100)</f>
        <v>#REF!</v>
      </c>
      <c r="E8" s="162" t="e">
        <f>SUM(E9:E55)</f>
        <v>#REF!</v>
      </c>
      <c r="F8" s="160" t="e">
        <f>SUM(F9:F55)</f>
        <v>#REF!</v>
      </c>
      <c r="G8" s="161" t="e">
        <f>IF(F8=0,0,F8/E8*100)</f>
        <v>#REF!</v>
      </c>
      <c r="H8" s="159" t="e">
        <f>SUM(H9:H55)</f>
        <v>#REF!</v>
      </c>
      <c r="I8" s="160" t="e">
        <f>SUM(I9:I55)</f>
        <v>#REF!</v>
      </c>
      <c r="J8" s="161" t="e">
        <f>IF(I8=0,0,I8/H8*100)</f>
        <v>#REF!</v>
      </c>
      <c r="K8" s="162" t="e">
        <f>SUM(K9:K55)</f>
        <v>#REF!</v>
      </c>
      <c r="L8" s="160" t="e">
        <f>SUM(L9:L55)</f>
        <v>#REF!</v>
      </c>
      <c r="M8" s="161" t="e">
        <f>IF(L8=0,0,L8/K8*100)</f>
        <v>#REF!</v>
      </c>
      <c r="N8" s="159" t="e">
        <f>SUM(N9:N55)</f>
        <v>#REF!</v>
      </c>
      <c r="O8" s="160" t="e">
        <f>SUM(O9:O55)</f>
        <v>#REF!</v>
      </c>
      <c r="P8" s="161" t="e">
        <f>IF(O8=0,0,O8/N8*100)</f>
        <v>#REF!</v>
      </c>
    </row>
    <row r="9" spans="1:16">
      <c r="A9" s="111" t="s">
        <v>533</v>
      </c>
      <c r="B9" s="163" t="e">
        <f>#REF!+#REF!</f>
        <v>#REF!</v>
      </c>
      <c r="C9" s="164" t="e">
        <f>#REF!</f>
        <v>#REF!</v>
      </c>
      <c r="D9" s="165" t="e">
        <f>IF(C9=0,0,C9/B9*100)</f>
        <v>#REF!</v>
      </c>
      <c r="E9" s="166" t="e">
        <f>#REF!+#REF!</f>
        <v>#REF!</v>
      </c>
      <c r="F9" s="164" t="e">
        <f>#REF!</f>
        <v>#REF!</v>
      </c>
      <c r="G9" s="165" t="e">
        <f>IF(F9=0,0,F9/E9*100)</f>
        <v>#REF!</v>
      </c>
      <c r="H9" s="163" t="e">
        <f>#REF!+#REF!</f>
        <v>#REF!</v>
      </c>
      <c r="I9" s="164" t="e">
        <f>#REF!</f>
        <v>#REF!</v>
      </c>
      <c r="J9" s="165" t="e">
        <f>IF(I9=0,0,I9/H9*100)</f>
        <v>#REF!</v>
      </c>
      <c r="K9" s="166" t="e">
        <f>#REF!+#REF!</f>
        <v>#REF!</v>
      </c>
      <c r="L9" s="164" t="e">
        <f>#REF!</f>
        <v>#REF!</v>
      </c>
      <c r="M9" s="165" t="e">
        <f>IF(L9=0,0,L9/K9*100)</f>
        <v>#REF!</v>
      </c>
      <c r="N9" s="163" t="e">
        <f>#REF!+#REF!</f>
        <v>#REF!</v>
      </c>
      <c r="O9" s="164" t="e">
        <f>#REF!</f>
        <v>#REF!</v>
      </c>
      <c r="P9" s="165" t="e">
        <f>IF(O9=0,0,O9/N9*100)</f>
        <v>#REF!</v>
      </c>
    </row>
    <row r="10" spans="1:16">
      <c r="A10" s="111" t="s">
        <v>534</v>
      </c>
      <c r="B10" s="167" t="e">
        <f>#REF!+#REF!</f>
        <v>#REF!</v>
      </c>
      <c r="C10" s="168" t="e">
        <f>#REF!</f>
        <v>#REF!</v>
      </c>
      <c r="D10" s="169" t="e">
        <f t="shared" ref="D10:D55" si="0">IF(C10=0,0,C10/B10*100)</f>
        <v>#REF!</v>
      </c>
      <c r="E10" s="170" t="e">
        <f>#REF!+#REF!</f>
        <v>#REF!</v>
      </c>
      <c r="F10" s="168" t="e">
        <f>#REF!</f>
        <v>#REF!</v>
      </c>
      <c r="G10" s="169" t="e">
        <f t="shared" ref="G10:G55" si="1">IF(F10=0,0,F10/E10*100)</f>
        <v>#REF!</v>
      </c>
      <c r="H10" s="167" t="e">
        <f>#REF!+#REF!</f>
        <v>#REF!</v>
      </c>
      <c r="I10" s="168" t="e">
        <f>#REF!</f>
        <v>#REF!</v>
      </c>
      <c r="J10" s="169" t="e">
        <f t="shared" ref="J10:J55" si="2">IF(I10=0,0,I10/H10*100)</f>
        <v>#REF!</v>
      </c>
      <c r="K10" s="170" t="e">
        <f>#REF!+#REF!</f>
        <v>#REF!</v>
      </c>
      <c r="L10" s="168" t="e">
        <f>#REF!</f>
        <v>#REF!</v>
      </c>
      <c r="M10" s="169" t="e">
        <f t="shared" ref="M10:M55" si="3">IF(L10=0,0,L10/K10*100)</f>
        <v>#REF!</v>
      </c>
      <c r="N10" s="167" t="e">
        <f>#REF!+#REF!</f>
        <v>#REF!</v>
      </c>
      <c r="O10" s="168" t="e">
        <f>#REF!</f>
        <v>#REF!</v>
      </c>
      <c r="P10" s="169" t="e">
        <f t="shared" ref="P10:P55" si="4">IF(O10=0,0,O10/N10*100)</f>
        <v>#REF!</v>
      </c>
    </row>
    <row r="11" spans="1:16">
      <c r="A11" s="111" t="s">
        <v>535</v>
      </c>
      <c r="B11" s="167" t="e">
        <f>#REF!+#REF!</f>
        <v>#REF!</v>
      </c>
      <c r="C11" s="168" t="e">
        <f>#REF!</f>
        <v>#REF!</v>
      </c>
      <c r="D11" s="169" t="e">
        <f t="shared" si="0"/>
        <v>#REF!</v>
      </c>
      <c r="E11" s="170" t="e">
        <f>#REF!+#REF!</f>
        <v>#REF!</v>
      </c>
      <c r="F11" s="168" t="e">
        <f>#REF!</f>
        <v>#REF!</v>
      </c>
      <c r="G11" s="169" t="e">
        <f t="shared" si="1"/>
        <v>#REF!</v>
      </c>
      <c r="H11" s="167" t="e">
        <f>#REF!+#REF!</f>
        <v>#REF!</v>
      </c>
      <c r="I11" s="168" t="e">
        <f>#REF!</f>
        <v>#REF!</v>
      </c>
      <c r="J11" s="169" t="e">
        <f t="shared" si="2"/>
        <v>#REF!</v>
      </c>
      <c r="K11" s="170" t="e">
        <f>#REF!+#REF!</f>
        <v>#REF!</v>
      </c>
      <c r="L11" s="168" t="e">
        <f>#REF!</f>
        <v>#REF!</v>
      </c>
      <c r="M11" s="169" t="e">
        <f t="shared" si="3"/>
        <v>#REF!</v>
      </c>
      <c r="N11" s="167" t="e">
        <f>#REF!+#REF!</f>
        <v>#REF!</v>
      </c>
      <c r="O11" s="168" t="e">
        <f>#REF!</f>
        <v>#REF!</v>
      </c>
      <c r="P11" s="169" t="e">
        <f t="shared" si="4"/>
        <v>#REF!</v>
      </c>
    </row>
    <row r="12" spans="1:16">
      <c r="A12" s="111" t="s">
        <v>536</v>
      </c>
      <c r="B12" s="167" t="e">
        <f>#REF!+#REF!</f>
        <v>#REF!</v>
      </c>
      <c r="C12" s="168" t="e">
        <f>#REF!</f>
        <v>#REF!</v>
      </c>
      <c r="D12" s="169" t="e">
        <f t="shared" si="0"/>
        <v>#REF!</v>
      </c>
      <c r="E12" s="170" t="e">
        <f>#REF!+#REF!</f>
        <v>#REF!</v>
      </c>
      <c r="F12" s="168" t="e">
        <f>#REF!</f>
        <v>#REF!</v>
      </c>
      <c r="G12" s="169" t="e">
        <f t="shared" si="1"/>
        <v>#REF!</v>
      </c>
      <c r="H12" s="167" t="e">
        <f>#REF!+#REF!</f>
        <v>#REF!</v>
      </c>
      <c r="I12" s="168" t="e">
        <f>#REF!</f>
        <v>#REF!</v>
      </c>
      <c r="J12" s="169" t="e">
        <f t="shared" si="2"/>
        <v>#REF!</v>
      </c>
      <c r="K12" s="170" t="e">
        <f>#REF!+#REF!</f>
        <v>#REF!</v>
      </c>
      <c r="L12" s="168" t="e">
        <f>#REF!</f>
        <v>#REF!</v>
      </c>
      <c r="M12" s="169" t="e">
        <f t="shared" si="3"/>
        <v>#REF!</v>
      </c>
      <c r="N12" s="167" t="e">
        <f>#REF!+#REF!</f>
        <v>#REF!</v>
      </c>
      <c r="O12" s="168" t="e">
        <f>#REF!</f>
        <v>#REF!</v>
      </c>
      <c r="P12" s="169" t="e">
        <f t="shared" si="4"/>
        <v>#REF!</v>
      </c>
    </row>
    <row r="13" spans="1:16">
      <c r="A13" s="111" t="s">
        <v>537</v>
      </c>
      <c r="B13" s="167" t="e">
        <f>#REF!+#REF!</f>
        <v>#REF!</v>
      </c>
      <c r="C13" s="168" t="e">
        <f>#REF!</f>
        <v>#REF!</v>
      </c>
      <c r="D13" s="169" t="e">
        <f t="shared" si="0"/>
        <v>#REF!</v>
      </c>
      <c r="E13" s="170" t="e">
        <f>#REF!+#REF!</f>
        <v>#REF!</v>
      </c>
      <c r="F13" s="168" t="e">
        <f>#REF!</f>
        <v>#REF!</v>
      </c>
      <c r="G13" s="169" t="e">
        <f t="shared" si="1"/>
        <v>#REF!</v>
      </c>
      <c r="H13" s="167" t="e">
        <f>#REF!+#REF!</f>
        <v>#REF!</v>
      </c>
      <c r="I13" s="168" t="e">
        <f>#REF!</f>
        <v>#REF!</v>
      </c>
      <c r="J13" s="169" t="e">
        <f t="shared" si="2"/>
        <v>#REF!</v>
      </c>
      <c r="K13" s="170" t="e">
        <f>#REF!+#REF!</f>
        <v>#REF!</v>
      </c>
      <c r="L13" s="168" t="e">
        <f>#REF!</f>
        <v>#REF!</v>
      </c>
      <c r="M13" s="169" t="e">
        <f t="shared" si="3"/>
        <v>#REF!</v>
      </c>
      <c r="N13" s="167" t="e">
        <f>#REF!+#REF!</f>
        <v>#REF!</v>
      </c>
      <c r="O13" s="168" t="e">
        <f>#REF!</f>
        <v>#REF!</v>
      </c>
      <c r="P13" s="169" t="e">
        <f t="shared" si="4"/>
        <v>#REF!</v>
      </c>
    </row>
    <row r="14" spans="1:16">
      <c r="A14" s="111" t="s">
        <v>538</v>
      </c>
      <c r="B14" s="167" t="e">
        <f>#REF!+#REF!</f>
        <v>#REF!</v>
      </c>
      <c r="C14" s="168" t="e">
        <f>#REF!</f>
        <v>#REF!</v>
      </c>
      <c r="D14" s="169" t="e">
        <f t="shared" si="0"/>
        <v>#REF!</v>
      </c>
      <c r="E14" s="170" t="e">
        <f>#REF!+#REF!</f>
        <v>#REF!</v>
      </c>
      <c r="F14" s="168" t="e">
        <f>#REF!</f>
        <v>#REF!</v>
      </c>
      <c r="G14" s="169" t="e">
        <f t="shared" si="1"/>
        <v>#REF!</v>
      </c>
      <c r="H14" s="167" t="e">
        <f>#REF!+#REF!</f>
        <v>#REF!</v>
      </c>
      <c r="I14" s="168" t="e">
        <f>#REF!</f>
        <v>#REF!</v>
      </c>
      <c r="J14" s="169" t="e">
        <f t="shared" si="2"/>
        <v>#REF!</v>
      </c>
      <c r="K14" s="170" t="e">
        <f>#REF!+#REF!</f>
        <v>#REF!</v>
      </c>
      <c r="L14" s="168" t="e">
        <f>#REF!</f>
        <v>#REF!</v>
      </c>
      <c r="M14" s="169" t="e">
        <f t="shared" si="3"/>
        <v>#REF!</v>
      </c>
      <c r="N14" s="167" t="e">
        <f>#REF!+#REF!</f>
        <v>#REF!</v>
      </c>
      <c r="O14" s="168" t="e">
        <f>#REF!</f>
        <v>#REF!</v>
      </c>
      <c r="P14" s="169" t="e">
        <f t="shared" si="4"/>
        <v>#REF!</v>
      </c>
    </row>
    <row r="15" spans="1:16">
      <c r="A15" s="171" t="s">
        <v>539</v>
      </c>
      <c r="B15" s="172" t="e">
        <f>#REF!+#REF!</f>
        <v>#REF!</v>
      </c>
      <c r="C15" s="173" t="e">
        <f>#REF!</f>
        <v>#REF!</v>
      </c>
      <c r="D15" s="174" t="e">
        <f t="shared" si="0"/>
        <v>#REF!</v>
      </c>
      <c r="E15" s="175" t="e">
        <f>#REF!+#REF!</f>
        <v>#REF!</v>
      </c>
      <c r="F15" s="173" t="e">
        <f>#REF!</f>
        <v>#REF!</v>
      </c>
      <c r="G15" s="174" t="e">
        <f t="shared" si="1"/>
        <v>#REF!</v>
      </c>
      <c r="H15" s="172" t="e">
        <f>#REF!+#REF!</f>
        <v>#REF!</v>
      </c>
      <c r="I15" s="173" t="e">
        <f>#REF!</f>
        <v>#REF!</v>
      </c>
      <c r="J15" s="174" t="e">
        <f t="shared" si="2"/>
        <v>#REF!</v>
      </c>
      <c r="K15" s="175" t="e">
        <f>#REF!+#REF!</f>
        <v>#REF!</v>
      </c>
      <c r="L15" s="173" t="e">
        <f>#REF!</f>
        <v>#REF!</v>
      </c>
      <c r="M15" s="174" t="e">
        <f t="shared" si="3"/>
        <v>#REF!</v>
      </c>
      <c r="N15" s="172" t="e">
        <f>#REF!+#REF!</f>
        <v>#REF!</v>
      </c>
      <c r="O15" s="173" t="e">
        <f>#REF!</f>
        <v>#REF!</v>
      </c>
      <c r="P15" s="174" t="e">
        <f t="shared" si="4"/>
        <v>#REF!</v>
      </c>
    </row>
    <row r="16" spans="1:16">
      <c r="A16" s="111" t="s">
        <v>540</v>
      </c>
      <c r="B16" s="176" t="e">
        <f>#REF!+#REF!</f>
        <v>#REF!</v>
      </c>
      <c r="C16" s="168" t="e">
        <f>#REF!</f>
        <v>#REF!</v>
      </c>
      <c r="D16" s="169" t="e">
        <f t="shared" si="0"/>
        <v>#REF!</v>
      </c>
      <c r="E16" s="176" t="e">
        <f>#REF!+#REF!</f>
        <v>#REF!</v>
      </c>
      <c r="F16" s="168" t="e">
        <f>#REF!</f>
        <v>#REF!</v>
      </c>
      <c r="G16" s="169" t="e">
        <f t="shared" si="1"/>
        <v>#REF!</v>
      </c>
      <c r="H16" s="176" t="e">
        <f>#REF!+#REF!</f>
        <v>#REF!</v>
      </c>
      <c r="I16" s="168" t="e">
        <f>#REF!</f>
        <v>#REF!</v>
      </c>
      <c r="J16" s="169" t="e">
        <f t="shared" si="2"/>
        <v>#REF!</v>
      </c>
      <c r="K16" s="176" t="e">
        <f>#REF!+#REF!</f>
        <v>#REF!</v>
      </c>
      <c r="L16" s="168" t="e">
        <f>#REF!</f>
        <v>#REF!</v>
      </c>
      <c r="M16" s="169" t="e">
        <f t="shared" si="3"/>
        <v>#REF!</v>
      </c>
      <c r="N16" s="176" t="e">
        <f>#REF!+#REF!</f>
        <v>#REF!</v>
      </c>
      <c r="O16" s="168" t="e">
        <f>#REF!</f>
        <v>#REF!</v>
      </c>
      <c r="P16" s="169" t="e">
        <f t="shared" si="4"/>
        <v>#REF!</v>
      </c>
    </row>
    <row r="17" spans="1:16">
      <c r="A17" s="111" t="s">
        <v>541</v>
      </c>
      <c r="B17" s="176" t="e">
        <f>#REF!+#REF!</f>
        <v>#REF!</v>
      </c>
      <c r="C17" s="168" t="e">
        <f>#REF!</f>
        <v>#REF!</v>
      </c>
      <c r="D17" s="169" t="e">
        <f t="shared" si="0"/>
        <v>#REF!</v>
      </c>
      <c r="E17" s="176" t="e">
        <f>#REF!+#REF!</f>
        <v>#REF!</v>
      </c>
      <c r="F17" s="168" t="e">
        <f>#REF!</f>
        <v>#REF!</v>
      </c>
      <c r="G17" s="169" t="e">
        <f t="shared" si="1"/>
        <v>#REF!</v>
      </c>
      <c r="H17" s="176" t="e">
        <f>#REF!+#REF!</f>
        <v>#REF!</v>
      </c>
      <c r="I17" s="168" t="e">
        <f>#REF!</f>
        <v>#REF!</v>
      </c>
      <c r="J17" s="169" t="e">
        <f t="shared" si="2"/>
        <v>#REF!</v>
      </c>
      <c r="K17" s="176" t="e">
        <f>#REF!+#REF!</f>
        <v>#REF!</v>
      </c>
      <c r="L17" s="168" t="e">
        <f>#REF!</f>
        <v>#REF!</v>
      </c>
      <c r="M17" s="169" t="e">
        <f t="shared" si="3"/>
        <v>#REF!</v>
      </c>
      <c r="N17" s="176" t="e">
        <f>#REF!+#REF!</f>
        <v>#REF!</v>
      </c>
      <c r="O17" s="168" t="e">
        <f>#REF!</f>
        <v>#REF!</v>
      </c>
      <c r="P17" s="169" t="e">
        <f t="shared" si="4"/>
        <v>#REF!</v>
      </c>
    </row>
    <row r="18" spans="1:16">
      <c r="A18" s="111" t="s">
        <v>542</v>
      </c>
      <c r="B18" s="176" t="e">
        <f>#REF!+#REF!</f>
        <v>#REF!</v>
      </c>
      <c r="C18" s="168" t="e">
        <f>#REF!</f>
        <v>#REF!</v>
      </c>
      <c r="D18" s="169" t="e">
        <f t="shared" si="0"/>
        <v>#REF!</v>
      </c>
      <c r="E18" s="176" t="e">
        <f>#REF!+#REF!</f>
        <v>#REF!</v>
      </c>
      <c r="F18" s="168" t="e">
        <f>#REF!</f>
        <v>#REF!</v>
      </c>
      <c r="G18" s="169" t="e">
        <f t="shared" si="1"/>
        <v>#REF!</v>
      </c>
      <c r="H18" s="176" t="e">
        <f>#REF!+#REF!</f>
        <v>#REF!</v>
      </c>
      <c r="I18" s="168" t="e">
        <f>#REF!</f>
        <v>#REF!</v>
      </c>
      <c r="J18" s="169" t="e">
        <f t="shared" si="2"/>
        <v>#REF!</v>
      </c>
      <c r="K18" s="176" t="e">
        <f>#REF!+#REF!</f>
        <v>#REF!</v>
      </c>
      <c r="L18" s="168" t="e">
        <f>#REF!</f>
        <v>#REF!</v>
      </c>
      <c r="M18" s="169" t="e">
        <f t="shared" si="3"/>
        <v>#REF!</v>
      </c>
      <c r="N18" s="176" t="e">
        <f>#REF!+#REF!</f>
        <v>#REF!</v>
      </c>
      <c r="O18" s="168" t="e">
        <f>#REF!</f>
        <v>#REF!</v>
      </c>
      <c r="P18" s="169" t="e">
        <f t="shared" si="4"/>
        <v>#REF!</v>
      </c>
    </row>
    <row r="19" spans="1:16">
      <c r="A19" s="111" t="s">
        <v>543</v>
      </c>
      <c r="B19" s="176" t="e">
        <f>#REF!+#REF!</f>
        <v>#REF!</v>
      </c>
      <c r="C19" s="168" t="e">
        <f>#REF!</f>
        <v>#REF!</v>
      </c>
      <c r="D19" s="169" t="e">
        <f t="shared" si="0"/>
        <v>#REF!</v>
      </c>
      <c r="E19" s="176" t="e">
        <f>#REF!+#REF!</f>
        <v>#REF!</v>
      </c>
      <c r="F19" s="168" t="e">
        <f>#REF!</f>
        <v>#REF!</v>
      </c>
      <c r="G19" s="169" t="e">
        <f t="shared" si="1"/>
        <v>#REF!</v>
      </c>
      <c r="H19" s="176" t="e">
        <f>#REF!+#REF!</f>
        <v>#REF!</v>
      </c>
      <c r="I19" s="168" t="e">
        <f>#REF!</f>
        <v>#REF!</v>
      </c>
      <c r="J19" s="169" t="e">
        <f t="shared" si="2"/>
        <v>#REF!</v>
      </c>
      <c r="K19" s="176" t="e">
        <f>#REF!+#REF!</f>
        <v>#REF!</v>
      </c>
      <c r="L19" s="168" t="e">
        <f>#REF!</f>
        <v>#REF!</v>
      </c>
      <c r="M19" s="169" t="e">
        <f t="shared" si="3"/>
        <v>#REF!</v>
      </c>
      <c r="N19" s="176" t="e">
        <f>#REF!+#REF!</f>
        <v>#REF!</v>
      </c>
      <c r="O19" s="168" t="e">
        <f>#REF!</f>
        <v>#REF!</v>
      </c>
      <c r="P19" s="169" t="e">
        <f t="shared" si="4"/>
        <v>#REF!</v>
      </c>
    </row>
    <row r="20" spans="1:16">
      <c r="A20" s="171" t="s">
        <v>544</v>
      </c>
      <c r="B20" s="176" t="e">
        <f>#REF!+#REF!</f>
        <v>#REF!</v>
      </c>
      <c r="C20" s="168" t="e">
        <f>#REF!</f>
        <v>#REF!</v>
      </c>
      <c r="D20" s="169" t="e">
        <f t="shared" si="0"/>
        <v>#REF!</v>
      </c>
      <c r="E20" s="176" t="e">
        <f>#REF!+#REF!</f>
        <v>#REF!</v>
      </c>
      <c r="F20" s="168" t="e">
        <f>#REF!</f>
        <v>#REF!</v>
      </c>
      <c r="G20" s="169" t="e">
        <f t="shared" si="1"/>
        <v>#REF!</v>
      </c>
      <c r="H20" s="176" t="e">
        <f>#REF!+#REF!</f>
        <v>#REF!</v>
      </c>
      <c r="I20" s="168" t="e">
        <f>#REF!</f>
        <v>#REF!</v>
      </c>
      <c r="J20" s="169" t="e">
        <f t="shared" si="2"/>
        <v>#REF!</v>
      </c>
      <c r="K20" s="176" t="e">
        <f>#REF!+#REF!</f>
        <v>#REF!</v>
      </c>
      <c r="L20" s="168" t="e">
        <f>#REF!</f>
        <v>#REF!</v>
      </c>
      <c r="M20" s="169" t="e">
        <f t="shared" si="3"/>
        <v>#REF!</v>
      </c>
      <c r="N20" s="176" t="e">
        <f>#REF!+#REF!</f>
        <v>#REF!</v>
      </c>
      <c r="O20" s="168" t="e">
        <f>#REF!</f>
        <v>#REF!</v>
      </c>
      <c r="P20" s="169" t="e">
        <f t="shared" si="4"/>
        <v>#REF!</v>
      </c>
    </row>
    <row r="21" spans="1:16">
      <c r="A21" s="111" t="s">
        <v>545</v>
      </c>
      <c r="B21" s="163" t="e">
        <f>#REF!+#REF!</f>
        <v>#REF!</v>
      </c>
      <c r="C21" s="164" t="e">
        <f>#REF!</f>
        <v>#REF!</v>
      </c>
      <c r="D21" s="165" t="e">
        <f t="shared" si="0"/>
        <v>#REF!</v>
      </c>
      <c r="E21" s="166" t="e">
        <f>#REF!+#REF!</f>
        <v>#REF!</v>
      </c>
      <c r="F21" s="164" t="e">
        <f>#REF!</f>
        <v>#REF!</v>
      </c>
      <c r="G21" s="165" t="e">
        <f t="shared" si="1"/>
        <v>#REF!</v>
      </c>
      <c r="H21" s="163" t="e">
        <f>#REF!+#REF!</f>
        <v>#REF!</v>
      </c>
      <c r="I21" s="164" t="e">
        <f>#REF!</f>
        <v>#REF!</v>
      </c>
      <c r="J21" s="165" t="e">
        <f t="shared" si="2"/>
        <v>#REF!</v>
      </c>
      <c r="K21" s="166" t="e">
        <f>#REF!+#REF!</f>
        <v>#REF!</v>
      </c>
      <c r="L21" s="164" t="e">
        <f>#REF!</f>
        <v>#REF!</v>
      </c>
      <c r="M21" s="165" t="e">
        <f t="shared" si="3"/>
        <v>#REF!</v>
      </c>
      <c r="N21" s="163" t="e">
        <f>#REF!+#REF!</f>
        <v>#REF!</v>
      </c>
      <c r="O21" s="164" t="e">
        <f>#REF!</f>
        <v>#REF!</v>
      </c>
      <c r="P21" s="165" t="e">
        <f t="shared" si="4"/>
        <v>#REF!</v>
      </c>
    </row>
    <row r="22" spans="1:16">
      <c r="A22" s="111" t="s">
        <v>546</v>
      </c>
      <c r="B22" s="167" t="e">
        <f>#REF!+#REF!</f>
        <v>#REF!</v>
      </c>
      <c r="C22" s="168" t="e">
        <f>#REF!</f>
        <v>#REF!</v>
      </c>
      <c r="D22" s="169" t="e">
        <f t="shared" si="0"/>
        <v>#REF!</v>
      </c>
      <c r="E22" s="170" t="e">
        <f>#REF!+#REF!</f>
        <v>#REF!</v>
      </c>
      <c r="F22" s="168" t="e">
        <f>#REF!</f>
        <v>#REF!</v>
      </c>
      <c r="G22" s="169" t="e">
        <f t="shared" si="1"/>
        <v>#REF!</v>
      </c>
      <c r="H22" s="167" t="e">
        <f>#REF!+#REF!</f>
        <v>#REF!</v>
      </c>
      <c r="I22" s="168" t="e">
        <f>#REF!</f>
        <v>#REF!</v>
      </c>
      <c r="J22" s="169" t="e">
        <f t="shared" si="2"/>
        <v>#REF!</v>
      </c>
      <c r="K22" s="170" t="e">
        <f>#REF!+#REF!</f>
        <v>#REF!</v>
      </c>
      <c r="L22" s="168" t="e">
        <f>#REF!</f>
        <v>#REF!</v>
      </c>
      <c r="M22" s="169" t="e">
        <f t="shared" si="3"/>
        <v>#REF!</v>
      </c>
      <c r="N22" s="167" t="e">
        <f>#REF!+#REF!</f>
        <v>#REF!</v>
      </c>
      <c r="O22" s="168" t="e">
        <f>#REF!</f>
        <v>#REF!</v>
      </c>
      <c r="P22" s="169" t="e">
        <f t="shared" si="4"/>
        <v>#REF!</v>
      </c>
    </row>
    <row r="23" spans="1:16">
      <c r="A23" s="111" t="s">
        <v>547</v>
      </c>
      <c r="B23" s="167" t="e">
        <f>#REF!+#REF!</f>
        <v>#REF!</v>
      </c>
      <c r="C23" s="168" t="e">
        <f>#REF!</f>
        <v>#REF!</v>
      </c>
      <c r="D23" s="169" t="e">
        <f t="shared" si="0"/>
        <v>#REF!</v>
      </c>
      <c r="E23" s="170" t="e">
        <f>#REF!+#REF!</f>
        <v>#REF!</v>
      </c>
      <c r="F23" s="168" t="e">
        <f>#REF!</f>
        <v>#REF!</v>
      </c>
      <c r="G23" s="169" t="e">
        <f t="shared" si="1"/>
        <v>#REF!</v>
      </c>
      <c r="H23" s="167" t="e">
        <f>#REF!+#REF!</f>
        <v>#REF!</v>
      </c>
      <c r="I23" s="168" t="e">
        <f>#REF!</f>
        <v>#REF!</v>
      </c>
      <c r="J23" s="169" t="e">
        <f t="shared" si="2"/>
        <v>#REF!</v>
      </c>
      <c r="K23" s="170" t="e">
        <f>#REF!+#REF!</f>
        <v>#REF!</v>
      </c>
      <c r="L23" s="168" t="e">
        <f>#REF!</f>
        <v>#REF!</v>
      </c>
      <c r="M23" s="169" t="e">
        <f t="shared" si="3"/>
        <v>#REF!</v>
      </c>
      <c r="N23" s="167" t="e">
        <f>#REF!+#REF!</f>
        <v>#REF!</v>
      </c>
      <c r="O23" s="168" t="e">
        <f>#REF!</f>
        <v>#REF!</v>
      </c>
      <c r="P23" s="169" t="e">
        <f t="shared" si="4"/>
        <v>#REF!</v>
      </c>
    </row>
    <row r="24" spans="1:16">
      <c r="A24" s="111" t="s">
        <v>548</v>
      </c>
      <c r="B24" s="167" t="e">
        <f>#REF!+#REF!</f>
        <v>#REF!</v>
      </c>
      <c r="C24" s="168" t="e">
        <f>#REF!</f>
        <v>#REF!</v>
      </c>
      <c r="D24" s="169" t="e">
        <f t="shared" si="0"/>
        <v>#REF!</v>
      </c>
      <c r="E24" s="170" t="e">
        <f>#REF!+#REF!</f>
        <v>#REF!</v>
      </c>
      <c r="F24" s="168" t="e">
        <f>#REF!</f>
        <v>#REF!</v>
      </c>
      <c r="G24" s="169" t="e">
        <f t="shared" si="1"/>
        <v>#REF!</v>
      </c>
      <c r="H24" s="167" t="e">
        <f>#REF!+#REF!</f>
        <v>#REF!</v>
      </c>
      <c r="I24" s="168" t="e">
        <f>#REF!</f>
        <v>#REF!</v>
      </c>
      <c r="J24" s="169" t="e">
        <f t="shared" si="2"/>
        <v>#REF!</v>
      </c>
      <c r="K24" s="170" t="e">
        <f>#REF!+#REF!</f>
        <v>#REF!</v>
      </c>
      <c r="L24" s="168" t="e">
        <f>#REF!</f>
        <v>#REF!</v>
      </c>
      <c r="M24" s="169" t="e">
        <f t="shared" si="3"/>
        <v>#REF!</v>
      </c>
      <c r="N24" s="167" t="e">
        <f>#REF!+#REF!</f>
        <v>#REF!</v>
      </c>
      <c r="O24" s="168" t="e">
        <f>#REF!</f>
        <v>#REF!</v>
      </c>
      <c r="P24" s="169" t="e">
        <f t="shared" si="4"/>
        <v>#REF!</v>
      </c>
    </row>
    <row r="25" spans="1:16">
      <c r="A25" s="171" t="s">
        <v>549</v>
      </c>
      <c r="B25" s="172" t="e">
        <f>#REF!+#REF!</f>
        <v>#REF!</v>
      </c>
      <c r="C25" s="173" t="e">
        <f>#REF!</f>
        <v>#REF!</v>
      </c>
      <c r="D25" s="174" t="e">
        <f t="shared" si="0"/>
        <v>#REF!</v>
      </c>
      <c r="E25" s="175" t="e">
        <f>#REF!+#REF!</f>
        <v>#REF!</v>
      </c>
      <c r="F25" s="173" t="e">
        <f>#REF!</f>
        <v>#REF!</v>
      </c>
      <c r="G25" s="174" t="e">
        <f t="shared" si="1"/>
        <v>#REF!</v>
      </c>
      <c r="H25" s="172" t="e">
        <f>#REF!+#REF!</f>
        <v>#REF!</v>
      </c>
      <c r="I25" s="173" t="e">
        <f>#REF!</f>
        <v>#REF!</v>
      </c>
      <c r="J25" s="174" t="e">
        <f t="shared" si="2"/>
        <v>#REF!</v>
      </c>
      <c r="K25" s="175" t="e">
        <f>#REF!+#REF!</f>
        <v>#REF!</v>
      </c>
      <c r="L25" s="173" t="e">
        <f>#REF!</f>
        <v>#REF!</v>
      </c>
      <c r="M25" s="174" t="e">
        <f t="shared" si="3"/>
        <v>#REF!</v>
      </c>
      <c r="N25" s="172" t="e">
        <f>#REF!+#REF!</f>
        <v>#REF!</v>
      </c>
      <c r="O25" s="173" t="e">
        <f>#REF!</f>
        <v>#REF!</v>
      </c>
      <c r="P25" s="174" t="e">
        <f t="shared" si="4"/>
        <v>#REF!</v>
      </c>
    </row>
    <row r="26" spans="1:16">
      <c r="A26" s="111" t="s">
        <v>550</v>
      </c>
      <c r="B26" s="176" t="e">
        <f>#REF!+#REF!</f>
        <v>#REF!</v>
      </c>
      <c r="C26" s="168" t="e">
        <f>#REF!</f>
        <v>#REF!</v>
      </c>
      <c r="D26" s="169" t="e">
        <f t="shared" si="0"/>
        <v>#REF!</v>
      </c>
      <c r="E26" s="176" t="e">
        <f>#REF!+#REF!</f>
        <v>#REF!</v>
      </c>
      <c r="F26" s="168" t="e">
        <f>#REF!</f>
        <v>#REF!</v>
      </c>
      <c r="G26" s="169" t="e">
        <f t="shared" si="1"/>
        <v>#REF!</v>
      </c>
      <c r="H26" s="176" t="e">
        <f>#REF!+#REF!</f>
        <v>#REF!</v>
      </c>
      <c r="I26" s="168" t="e">
        <f>#REF!</f>
        <v>#REF!</v>
      </c>
      <c r="J26" s="169" t="e">
        <f t="shared" si="2"/>
        <v>#REF!</v>
      </c>
      <c r="K26" s="176" t="e">
        <f>#REF!+#REF!</f>
        <v>#REF!</v>
      </c>
      <c r="L26" s="168" t="e">
        <f>#REF!</f>
        <v>#REF!</v>
      </c>
      <c r="M26" s="169" t="e">
        <f t="shared" si="3"/>
        <v>#REF!</v>
      </c>
      <c r="N26" s="176" t="e">
        <f>#REF!+#REF!</f>
        <v>#REF!</v>
      </c>
      <c r="O26" s="168" t="e">
        <f>#REF!</f>
        <v>#REF!</v>
      </c>
      <c r="P26" s="169" t="e">
        <f t="shared" si="4"/>
        <v>#REF!</v>
      </c>
    </row>
    <row r="27" spans="1:16">
      <c r="A27" s="111" t="s">
        <v>551</v>
      </c>
      <c r="B27" s="176" t="e">
        <f>#REF!+#REF!</f>
        <v>#REF!</v>
      </c>
      <c r="C27" s="168" t="e">
        <f>#REF!</f>
        <v>#REF!</v>
      </c>
      <c r="D27" s="169" t="e">
        <f t="shared" si="0"/>
        <v>#REF!</v>
      </c>
      <c r="E27" s="176" t="e">
        <f>#REF!+#REF!</f>
        <v>#REF!</v>
      </c>
      <c r="F27" s="168" t="e">
        <f>#REF!</f>
        <v>#REF!</v>
      </c>
      <c r="G27" s="169" t="e">
        <f t="shared" si="1"/>
        <v>#REF!</v>
      </c>
      <c r="H27" s="176" t="e">
        <f>#REF!+#REF!</f>
        <v>#REF!</v>
      </c>
      <c r="I27" s="168" t="e">
        <f>#REF!</f>
        <v>#REF!</v>
      </c>
      <c r="J27" s="169" t="e">
        <f t="shared" si="2"/>
        <v>#REF!</v>
      </c>
      <c r="K27" s="176" t="e">
        <f>#REF!+#REF!</f>
        <v>#REF!</v>
      </c>
      <c r="L27" s="168" t="e">
        <f>#REF!</f>
        <v>#REF!</v>
      </c>
      <c r="M27" s="169" t="e">
        <f t="shared" si="3"/>
        <v>#REF!</v>
      </c>
      <c r="N27" s="176" t="e">
        <f>#REF!+#REF!</f>
        <v>#REF!</v>
      </c>
      <c r="O27" s="168" t="e">
        <f>#REF!</f>
        <v>#REF!</v>
      </c>
      <c r="P27" s="169" t="e">
        <f t="shared" si="4"/>
        <v>#REF!</v>
      </c>
    </row>
    <row r="28" spans="1:16">
      <c r="A28" s="111" t="s">
        <v>552</v>
      </c>
      <c r="B28" s="176" t="e">
        <f>#REF!+#REF!</f>
        <v>#REF!</v>
      </c>
      <c r="C28" s="168" t="e">
        <f>#REF!</f>
        <v>#REF!</v>
      </c>
      <c r="D28" s="169" t="e">
        <f t="shared" si="0"/>
        <v>#REF!</v>
      </c>
      <c r="E28" s="176" t="e">
        <f>#REF!+#REF!</f>
        <v>#REF!</v>
      </c>
      <c r="F28" s="168" t="e">
        <f>#REF!</f>
        <v>#REF!</v>
      </c>
      <c r="G28" s="169" t="e">
        <f t="shared" si="1"/>
        <v>#REF!</v>
      </c>
      <c r="H28" s="176" t="e">
        <f>#REF!+#REF!</f>
        <v>#REF!</v>
      </c>
      <c r="I28" s="168" t="e">
        <f>#REF!</f>
        <v>#REF!</v>
      </c>
      <c r="J28" s="169" t="e">
        <f t="shared" si="2"/>
        <v>#REF!</v>
      </c>
      <c r="K28" s="176" t="e">
        <f>#REF!+#REF!</f>
        <v>#REF!</v>
      </c>
      <c r="L28" s="168" t="e">
        <f>#REF!</f>
        <v>#REF!</v>
      </c>
      <c r="M28" s="169" t="e">
        <f t="shared" si="3"/>
        <v>#REF!</v>
      </c>
      <c r="N28" s="176" t="e">
        <f>#REF!+#REF!</f>
        <v>#REF!</v>
      </c>
      <c r="O28" s="168" t="e">
        <f>#REF!</f>
        <v>#REF!</v>
      </c>
      <c r="P28" s="169" t="e">
        <f t="shared" si="4"/>
        <v>#REF!</v>
      </c>
    </row>
    <row r="29" spans="1:16">
      <c r="A29" s="111" t="s">
        <v>553</v>
      </c>
      <c r="B29" s="176" t="e">
        <f>#REF!+#REF!</f>
        <v>#REF!</v>
      </c>
      <c r="C29" s="168" t="e">
        <f>#REF!</f>
        <v>#REF!</v>
      </c>
      <c r="D29" s="169" t="e">
        <f t="shared" si="0"/>
        <v>#REF!</v>
      </c>
      <c r="E29" s="176" t="e">
        <f>#REF!+#REF!</f>
        <v>#REF!</v>
      </c>
      <c r="F29" s="168" t="e">
        <f>#REF!</f>
        <v>#REF!</v>
      </c>
      <c r="G29" s="169" t="e">
        <f t="shared" si="1"/>
        <v>#REF!</v>
      </c>
      <c r="H29" s="176" t="e">
        <f>#REF!+#REF!</f>
        <v>#REF!</v>
      </c>
      <c r="I29" s="168" t="e">
        <f>#REF!</f>
        <v>#REF!</v>
      </c>
      <c r="J29" s="169" t="e">
        <f t="shared" si="2"/>
        <v>#REF!</v>
      </c>
      <c r="K29" s="176" t="e">
        <f>#REF!+#REF!</f>
        <v>#REF!</v>
      </c>
      <c r="L29" s="168" t="e">
        <f>#REF!</f>
        <v>#REF!</v>
      </c>
      <c r="M29" s="169" t="e">
        <f t="shared" si="3"/>
        <v>#REF!</v>
      </c>
      <c r="N29" s="176" t="e">
        <f>#REF!+#REF!</f>
        <v>#REF!</v>
      </c>
      <c r="O29" s="168" t="e">
        <f>#REF!</f>
        <v>#REF!</v>
      </c>
      <c r="P29" s="169" t="e">
        <f t="shared" si="4"/>
        <v>#REF!</v>
      </c>
    </row>
    <row r="30" spans="1:16">
      <c r="A30" s="171" t="s">
        <v>554</v>
      </c>
      <c r="B30" s="176" t="e">
        <f>#REF!+#REF!</f>
        <v>#REF!</v>
      </c>
      <c r="C30" s="168" t="e">
        <f>#REF!</f>
        <v>#REF!</v>
      </c>
      <c r="D30" s="169" t="e">
        <f t="shared" si="0"/>
        <v>#REF!</v>
      </c>
      <c r="E30" s="176" t="e">
        <f>#REF!+#REF!</f>
        <v>#REF!</v>
      </c>
      <c r="F30" s="168" t="e">
        <f>#REF!</f>
        <v>#REF!</v>
      </c>
      <c r="G30" s="169" t="e">
        <f t="shared" si="1"/>
        <v>#REF!</v>
      </c>
      <c r="H30" s="176" t="e">
        <f>#REF!+#REF!</f>
        <v>#REF!</v>
      </c>
      <c r="I30" s="168" t="e">
        <f>#REF!</f>
        <v>#REF!</v>
      </c>
      <c r="J30" s="169" t="e">
        <f t="shared" si="2"/>
        <v>#REF!</v>
      </c>
      <c r="K30" s="176" t="e">
        <f>#REF!+#REF!</f>
        <v>#REF!</v>
      </c>
      <c r="L30" s="168" t="e">
        <f>#REF!</f>
        <v>#REF!</v>
      </c>
      <c r="M30" s="169" t="e">
        <f t="shared" si="3"/>
        <v>#REF!</v>
      </c>
      <c r="N30" s="176" t="e">
        <f>#REF!+#REF!</f>
        <v>#REF!</v>
      </c>
      <c r="O30" s="168" t="e">
        <f>#REF!</f>
        <v>#REF!</v>
      </c>
      <c r="P30" s="169" t="e">
        <f t="shared" si="4"/>
        <v>#REF!</v>
      </c>
    </row>
    <row r="31" spans="1:16">
      <c r="A31" s="111" t="s">
        <v>555</v>
      </c>
      <c r="B31" s="163" t="e">
        <f>#REF!+#REF!</f>
        <v>#REF!</v>
      </c>
      <c r="C31" s="164" t="e">
        <f>#REF!</f>
        <v>#REF!</v>
      </c>
      <c r="D31" s="165" t="e">
        <f t="shared" si="0"/>
        <v>#REF!</v>
      </c>
      <c r="E31" s="166" t="e">
        <f>#REF!+#REF!</f>
        <v>#REF!</v>
      </c>
      <c r="F31" s="164" t="e">
        <f>#REF!</f>
        <v>#REF!</v>
      </c>
      <c r="G31" s="165" t="e">
        <f t="shared" si="1"/>
        <v>#REF!</v>
      </c>
      <c r="H31" s="163" t="e">
        <f>#REF!+#REF!</f>
        <v>#REF!</v>
      </c>
      <c r="I31" s="164" t="e">
        <f>#REF!</f>
        <v>#REF!</v>
      </c>
      <c r="J31" s="165" t="e">
        <f t="shared" si="2"/>
        <v>#REF!</v>
      </c>
      <c r="K31" s="166" t="e">
        <f>#REF!+#REF!</f>
        <v>#REF!</v>
      </c>
      <c r="L31" s="164" t="e">
        <f>#REF!</f>
        <v>#REF!</v>
      </c>
      <c r="M31" s="165" t="e">
        <f t="shared" si="3"/>
        <v>#REF!</v>
      </c>
      <c r="N31" s="163" t="e">
        <f>#REF!+#REF!</f>
        <v>#REF!</v>
      </c>
      <c r="O31" s="164" t="e">
        <f>#REF!</f>
        <v>#REF!</v>
      </c>
      <c r="P31" s="165" t="e">
        <f t="shared" si="4"/>
        <v>#REF!</v>
      </c>
    </row>
    <row r="32" spans="1:16">
      <c r="A32" s="111" t="s">
        <v>556</v>
      </c>
      <c r="B32" s="167" t="e">
        <f>#REF!+#REF!</f>
        <v>#REF!</v>
      </c>
      <c r="C32" s="168" t="e">
        <f>#REF!</f>
        <v>#REF!</v>
      </c>
      <c r="D32" s="169" t="e">
        <f t="shared" si="0"/>
        <v>#REF!</v>
      </c>
      <c r="E32" s="170" t="e">
        <f>#REF!+#REF!</f>
        <v>#REF!</v>
      </c>
      <c r="F32" s="168" t="e">
        <f>#REF!</f>
        <v>#REF!</v>
      </c>
      <c r="G32" s="169" t="e">
        <f t="shared" si="1"/>
        <v>#REF!</v>
      </c>
      <c r="H32" s="167" t="e">
        <f>#REF!+#REF!</f>
        <v>#REF!</v>
      </c>
      <c r="I32" s="168" t="e">
        <f>#REF!</f>
        <v>#REF!</v>
      </c>
      <c r="J32" s="169" t="e">
        <f t="shared" si="2"/>
        <v>#REF!</v>
      </c>
      <c r="K32" s="170" t="e">
        <f>#REF!+#REF!</f>
        <v>#REF!</v>
      </c>
      <c r="L32" s="168" t="e">
        <f>#REF!</f>
        <v>#REF!</v>
      </c>
      <c r="M32" s="169" t="e">
        <f t="shared" si="3"/>
        <v>#REF!</v>
      </c>
      <c r="N32" s="167" t="e">
        <f>#REF!+#REF!</f>
        <v>#REF!</v>
      </c>
      <c r="O32" s="168" t="e">
        <f>#REF!</f>
        <v>#REF!</v>
      </c>
      <c r="P32" s="169" t="e">
        <f t="shared" si="4"/>
        <v>#REF!</v>
      </c>
    </row>
    <row r="33" spans="1:16">
      <c r="A33" s="111" t="s">
        <v>557</v>
      </c>
      <c r="B33" s="167" t="e">
        <f>#REF!+#REF!</f>
        <v>#REF!</v>
      </c>
      <c r="C33" s="168" t="e">
        <f>#REF!</f>
        <v>#REF!</v>
      </c>
      <c r="D33" s="169" t="e">
        <f t="shared" si="0"/>
        <v>#REF!</v>
      </c>
      <c r="E33" s="170" t="e">
        <f>#REF!+#REF!</f>
        <v>#REF!</v>
      </c>
      <c r="F33" s="168" t="e">
        <f>#REF!</f>
        <v>#REF!</v>
      </c>
      <c r="G33" s="169" t="e">
        <f t="shared" si="1"/>
        <v>#REF!</v>
      </c>
      <c r="H33" s="167" t="e">
        <f>#REF!+#REF!</f>
        <v>#REF!</v>
      </c>
      <c r="I33" s="168" t="e">
        <f>#REF!</f>
        <v>#REF!</v>
      </c>
      <c r="J33" s="169" t="e">
        <f t="shared" si="2"/>
        <v>#REF!</v>
      </c>
      <c r="K33" s="170" t="e">
        <f>#REF!+#REF!</f>
        <v>#REF!</v>
      </c>
      <c r="L33" s="168" t="e">
        <f>#REF!</f>
        <v>#REF!</v>
      </c>
      <c r="M33" s="169" t="e">
        <f t="shared" si="3"/>
        <v>#REF!</v>
      </c>
      <c r="N33" s="167" t="e">
        <f>#REF!+#REF!</f>
        <v>#REF!</v>
      </c>
      <c r="O33" s="168" t="e">
        <f>#REF!</f>
        <v>#REF!</v>
      </c>
      <c r="P33" s="169" t="e">
        <f t="shared" si="4"/>
        <v>#REF!</v>
      </c>
    </row>
    <row r="34" spans="1:16">
      <c r="A34" s="111" t="s">
        <v>558</v>
      </c>
      <c r="B34" s="167" t="e">
        <f>#REF!+#REF!</f>
        <v>#REF!</v>
      </c>
      <c r="C34" s="168" t="e">
        <f>#REF!</f>
        <v>#REF!</v>
      </c>
      <c r="D34" s="169" t="e">
        <f t="shared" si="0"/>
        <v>#REF!</v>
      </c>
      <c r="E34" s="170" t="e">
        <f>#REF!+#REF!</f>
        <v>#REF!</v>
      </c>
      <c r="F34" s="168" t="e">
        <f>#REF!</f>
        <v>#REF!</v>
      </c>
      <c r="G34" s="169" t="e">
        <f t="shared" si="1"/>
        <v>#REF!</v>
      </c>
      <c r="H34" s="167" t="e">
        <f>#REF!+#REF!</f>
        <v>#REF!</v>
      </c>
      <c r="I34" s="168" t="e">
        <f>#REF!</f>
        <v>#REF!</v>
      </c>
      <c r="J34" s="169" t="e">
        <f t="shared" si="2"/>
        <v>#REF!</v>
      </c>
      <c r="K34" s="170" t="e">
        <f>#REF!+#REF!</f>
        <v>#REF!</v>
      </c>
      <c r="L34" s="168" t="e">
        <f>#REF!</f>
        <v>#REF!</v>
      </c>
      <c r="M34" s="169" t="e">
        <f t="shared" si="3"/>
        <v>#REF!</v>
      </c>
      <c r="N34" s="167" t="e">
        <f>#REF!+#REF!</f>
        <v>#REF!</v>
      </c>
      <c r="O34" s="168" t="e">
        <f>#REF!</f>
        <v>#REF!</v>
      </c>
      <c r="P34" s="169" t="e">
        <f t="shared" si="4"/>
        <v>#REF!</v>
      </c>
    </row>
    <row r="35" spans="1:16">
      <c r="A35" s="171" t="s">
        <v>559</v>
      </c>
      <c r="B35" s="172" t="e">
        <f>#REF!+#REF!</f>
        <v>#REF!</v>
      </c>
      <c r="C35" s="173" t="e">
        <f>#REF!</f>
        <v>#REF!</v>
      </c>
      <c r="D35" s="174" t="e">
        <f t="shared" si="0"/>
        <v>#REF!</v>
      </c>
      <c r="E35" s="175" t="e">
        <f>#REF!+#REF!</f>
        <v>#REF!</v>
      </c>
      <c r="F35" s="173" t="e">
        <f>#REF!</f>
        <v>#REF!</v>
      </c>
      <c r="G35" s="174" t="e">
        <f t="shared" si="1"/>
        <v>#REF!</v>
      </c>
      <c r="H35" s="172" t="e">
        <f>#REF!+#REF!</f>
        <v>#REF!</v>
      </c>
      <c r="I35" s="173" t="e">
        <f>#REF!</f>
        <v>#REF!</v>
      </c>
      <c r="J35" s="174" t="e">
        <f t="shared" si="2"/>
        <v>#REF!</v>
      </c>
      <c r="K35" s="175" t="e">
        <f>#REF!+#REF!</f>
        <v>#REF!</v>
      </c>
      <c r="L35" s="173" t="e">
        <f>#REF!</f>
        <v>#REF!</v>
      </c>
      <c r="M35" s="174" t="e">
        <f t="shared" si="3"/>
        <v>#REF!</v>
      </c>
      <c r="N35" s="172" t="e">
        <f>#REF!+#REF!</f>
        <v>#REF!</v>
      </c>
      <c r="O35" s="173" t="e">
        <f>#REF!</f>
        <v>#REF!</v>
      </c>
      <c r="P35" s="174" t="e">
        <f t="shared" si="4"/>
        <v>#REF!</v>
      </c>
    </row>
    <row r="36" spans="1:16">
      <c r="A36" s="111" t="s">
        <v>560</v>
      </c>
      <c r="B36" s="176" t="e">
        <f>#REF!+#REF!</f>
        <v>#REF!</v>
      </c>
      <c r="C36" s="168" t="e">
        <f>#REF!</f>
        <v>#REF!</v>
      </c>
      <c r="D36" s="169" t="e">
        <f t="shared" si="0"/>
        <v>#REF!</v>
      </c>
      <c r="E36" s="176" t="e">
        <f>#REF!+#REF!</f>
        <v>#REF!</v>
      </c>
      <c r="F36" s="168" t="e">
        <f>#REF!</f>
        <v>#REF!</v>
      </c>
      <c r="G36" s="169" t="e">
        <f t="shared" si="1"/>
        <v>#REF!</v>
      </c>
      <c r="H36" s="176" t="e">
        <f>#REF!+#REF!</f>
        <v>#REF!</v>
      </c>
      <c r="I36" s="168" t="e">
        <f>#REF!</f>
        <v>#REF!</v>
      </c>
      <c r="J36" s="169" t="e">
        <f t="shared" si="2"/>
        <v>#REF!</v>
      </c>
      <c r="K36" s="176" t="e">
        <f>#REF!+#REF!</f>
        <v>#REF!</v>
      </c>
      <c r="L36" s="168" t="e">
        <f>#REF!</f>
        <v>#REF!</v>
      </c>
      <c r="M36" s="169" t="e">
        <f t="shared" si="3"/>
        <v>#REF!</v>
      </c>
      <c r="N36" s="176" t="e">
        <f>#REF!+#REF!</f>
        <v>#REF!</v>
      </c>
      <c r="O36" s="168" t="e">
        <f>#REF!</f>
        <v>#REF!</v>
      </c>
      <c r="P36" s="169" t="e">
        <f t="shared" si="4"/>
        <v>#REF!</v>
      </c>
    </row>
    <row r="37" spans="1:16">
      <c r="A37" s="111" t="s">
        <v>561</v>
      </c>
      <c r="B37" s="176" t="e">
        <f>#REF!+#REF!</f>
        <v>#REF!</v>
      </c>
      <c r="C37" s="168" t="e">
        <f>#REF!</f>
        <v>#REF!</v>
      </c>
      <c r="D37" s="169" t="e">
        <f t="shared" si="0"/>
        <v>#REF!</v>
      </c>
      <c r="E37" s="176" t="e">
        <f>#REF!+#REF!</f>
        <v>#REF!</v>
      </c>
      <c r="F37" s="168" t="e">
        <f>#REF!</f>
        <v>#REF!</v>
      </c>
      <c r="G37" s="169" t="e">
        <f t="shared" si="1"/>
        <v>#REF!</v>
      </c>
      <c r="H37" s="176" t="e">
        <f>#REF!+#REF!</f>
        <v>#REF!</v>
      </c>
      <c r="I37" s="168" t="e">
        <f>#REF!</f>
        <v>#REF!</v>
      </c>
      <c r="J37" s="169" t="e">
        <f t="shared" si="2"/>
        <v>#REF!</v>
      </c>
      <c r="K37" s="176" t="e">
        <f>#REF!+#REF!</f>
        <v>#REF!</v>
      </c>
      <c r="L37" s="168" t="e">
        <f>#REF!</f>
        <v>#REF!</v>
      </c>
      <c r="M37" s="169" t="e">
        <f t="shared" si="3"/>
        <v>#REF!</v>
      </c>
      <c r="N37" s="176" t="e">
        <f>#REF!+#REF!</f>
        <v>#REF!</v>
      </c>
      <c r="O37" s="168" t="e">
        <f>#REF!</f>
        <v>#REF!</v>
      </c>
      <c r="P37" s="169" t="e">
        <f t="shared" si="4"/>
        <v>#REF!</v>
      </c>
    </row>
    <row r="38" spans="1:16">
      <c r="A38" s="111" t="s">
        <v>562</v>
      </c>
      <c r="B38" s="176" t="e">
        <f>#REF!+#REF!</f>
        <v>#REF!</v>
      </c>
      <c r="C38" s="168" t="e">
        <f>#REF!</f>
        <v>#REF!</v>
      </c>
      <c r="D38" s="169" t="e">
        <f t="shared" si="0"/>
        <v>#REF!</v>
      </c>
      <c r="E38" s="176" t="e">
        <f>#REF!+#REF!</f>
        <v>#REF!</v>
      </c>
      <c r="F38" s="168" t="e">
        <f>#REF!</f>
        <v>#REF!</v>
      </c>
      <c r="G38" s="169" t="e">
        <f t="shared" si="1"/>
        <v>#REF!</v>
      </c>
      <c r="H38" s="176" t="e">
        <f>#REF!+#REF!</f>
        <v>#REF!</v>
      </c>
      <c r="I38" s="168" t="e">
        <f>#REF!</f>
        <v>#REF!</v>
      </c>
      <c r="J38" s="169" t="e">
        <f t="shared" si="2"/>
        <v>#REF!</v>
      </c>
      <c r="K38" s="176" t="e">
        <f>#REF!+#REF!</f>
        <v>#REF!</v>
      </c>
      <c r="L38" s="168" t="e">
        <f>#REF!</f>
        <v>#REF!</v>
      </c>
      <c r="M38" s="169" t="e">
        <f t="shared" si="3"/>
        <v>#REF!</v>
      </c>
      <c r="N38" s="176" t="e">
        <f>#REF!+#REF!</f>
        <v>#REF!</v>
      </c>
      <c r="O38" s="168" t="e">
        <f>#REF!</f>
        <v>#REF!</v>
      </c>
      <c r="P38" s="169" t="e">
        <f t="shared" si="4"/>
        <v>#REF!</v>
      </c>
    </row>
    <row r="39" spans="1:16">
      <c r="A39" s="111" t="s">
        <v>563</v>
      </c>
      <c r="B39" s="176" t="e">
        <f>#REF!+#REF!</f>
        <v>#REF!</v>
      </c>
      <c r="C39" s="168" t="e">
        <f>#REF!</f>
        <v>#REF!</v>
      </c>
      <c r="D39" s="169" t="e">
        <f t="shared" si="0"/>
        <v>#REF!</v>
      </c>
      <c r="E39" s="176" t="e">
        <f>#REF!+#REF!</f>
        <v>#REF!</v>
      </c>
      <c r="F39" s="168" t="e">
        <f>#REF!</f>
        <v>#REF!</v>
      </c>
      <c r="G39" s="169" t="e">
        <f t="shared" si="1"/>
        <v>#REF!</v>
      </c>
      <c r="H39" s="176" t="e">
        <f>#REF!+#REF!</f>
        <v>#REF!</v>
      </c>
      <c r="I39" s="168" t="e">
        <f>#REF!</f>
        <v>#REF!</v>
      </c>
      <c r="J39" s="169" t="e">
        <f t="shared" si="2"/>
        <v>#REF!</v>
      </c>
      <c r="K39" s="176" t="e">
        <f>#REF!+#REF!</f>
        <v>#REF!</v>
      </c>
      <c r="L39" s="168" t="e">
        <f>#REF!</f>
        <v>#REF!</v>
      </c>
      <c r="M39" s="169" t="e">
        <f t="shared" si="3"/>
        <v>#REF!</v>
      </c>
      <c r="N39" s="176" t="e">
        <f>#REF!+#REF!</f>
        <v>#REF!</v>
      </c>
      <c r="O39" s="168" t="e">
        <f>#REF!</f>
        <v>#REF!</v>
      </c>
      <c r="P39" s="169" t="e">
        <f t="shared" si="4"/>
        <v>#REF!</v>
      </c>
    </row>
    <row r="40" spans="1:16">
      <c r="A40" s="171" t="s">
        <v>564</v>
      </c>
      <c r="B40" s="176" t="e">
        <f>#REF!+#REF!</f>
        <v>#REF!</v>
      </c>
      <c r="C40" s="168" t="e">
        <f>#REF!</f>
        <v>#REF!</v>
      </c>
      <c r="D40" s="169" t="e">
        <f t="shared" si="0"/>
        <v>#REF!</v>
      </c>
      <c r="E40" s="176" t="e">
        <f>#REF!+#REF!</f>
        <v>#REF!</v>
      </c>
      <c r="F40" s="168" t="e">
        <f>#REF!</f>
        <v>#REF!</v>
      </c>
      <c r="G40" s="169" t="e">
        <f t="shared" si="1"/>
        <v>#REF!</v>
      </c>
      <c r="H40" s="176" t="e">
        <f>#REF!+#REF!</f>
        <v>#REF!</v>
      </c>
      <c r="I40" s="168" t="e">
        <f>#REF!</f>
        <v>#REF!</v>
      </c>
      <c r="J40" s="169" t="e">
        <f t="shared" si="2"/>
        <v>#REF!</v>
      </c>
      <c r="K40" s="176" t="e">
        <f>#REF!+#REF!</f>
        <v>#REF!</v>
      </c>
      <c r="L40" s="168" t="e">
        <f>#REF!</f>
        <v>#REF!</v>
      </c>
      <c r="M40" s="169" t="e">
        <f t="shared" si="3"/>
        <v>#REF!</v>
      </c>
      <c r="N40" s="176" t="e">
        <f>#REF!+#REF!</f>
        <v>#REF!</v>
      </c>
      <c r="O40" s="168" t="e">
        <f>#REF!</f>
        <v>#REF!</v>
      </c>
      <c r="P40" s="169" t="e">
        <f t="shared" si="4"/>
        <v>#REF!</v>
      </c>
    </row>
    <row r="41" spans="1:16">
      <c r="A41" s="111" t="s">
        <v>565</v>
      </c>
      <c r="B41" s="163" t="e">
        <f>#REF!+#REF!</f>
        <v>#REF!</v>
      </c>
      <c r="C41" s="164" t="e">
        <f>#REF!</f>
        <v>#REF!</v>
      </c>
      <c r="D41" s="165" t="e">
        <f t="shared" si="0"/>
        <v>#REF!</v>
      </c>
      <c r="E41" s="166" t="e">
        <f>#REF!+#REF!</f>
        <v>#REF!</v>
      </c>
      <c r="F41" s="164" t="e">
        <f>#REF!</f>
        <v>#REF!</v>
      </c>
      <c r="G41" s="165" t="e">
        <f t="shared" si="1"/>
        <v>#REF!</v>
      </c>
      <c r="H41" s="163" t="e">
        <f>#REF!+#REF!</f>
        <v>#REF!</v>
      </c>
      <c r="I41" s="164" t="e">
        <f>#REF!</f>
        <v>#REF!</v>
      </c>
      <c r="J41" s="165" t="e">
        <f t="shared" si="2"/>
        <v>#REF!</v>
      </c>
      <c r="K41" s="166" t="e">
        <f>#REF!+#REF!</f>
        <v>#REF!</v>
      </c>
      <c r="L41" s="164" t="e">
        <f>#REF!</f>
        <v>#REF!</v>
      </c>
      <c r="M41" s="165" t="e">
        <f t="shared" si="3"/>
        <v>#REF!</v>
      </c>
      <c r="N41" s="163" t="e">
        <f>#REF!+#REF!</f>
        <v>#REF!</v>
      </c>
      <c r="O41" s="164" t="e">
        <f>#REF!</f>
        <v>#REF!</v>
      </c>
      <c r="P41" s="165" t="e">
        <f t="shared" si="4"/>
        <v>#REF!</v>
      </c>
    </row>
    <row r="42" spans="1:16">
      <c r="A42" s="111" t="s">
        <v>566</v>
      </c>
      <c r="B42" s="167" t="e">
        <f>#REF!+#REF!</f>
        <v>#REF!</v>
      </c>
      <c r="C42" s="168" t="e">
        <f>#REF!</f>
        <v>#REF!</v>
      </c>
      <c r="D42" s="169" t="e">
        <f t="shared" si="0"/>
        <v>#REF!</v>
      </c>
      <c r="E42" s="170" t="e">
        <f>#REF!+#REF!</f>
        <v>#REF!</v>
      </c>
      <c r="F42" s="168" t="e">
        <f>#REF!</f>
        <v>#REF!</v>
      </c>
      <c r="G42" s="169" t="e">
        <f t="shared" si="1"/>
        <v>#REF!</v>
      </c>
      <c r="H42" s="167" t="e">
        <f>#REF!+#REF!</f>
        <v>#REF!</v>
      </c>
      <c r="I42" s="168" t="e">
        <f>#REF!</f>
        <v>#REF!</v>
      </c>
      <c r="J42" s="169" t="e">
        <f t="shared" si="2"/>
        <v>#REF!</v>
      </c>
      <c r="K42" s="170" t="e">
        <f>#REF!+#REF!</f>
        <v>#REF!</v>
      </c>
      <c r="L42" s="168" t="e">
        <f>#REF!</f>
        <v>#REF!</v>
      </c>
      <c r="M42" s="169" t="e">
        <f t="shared" si="3"/>
        <v>#REF!</v>
      </c>
      <c r="N42" s="167" t="e">
        <f>#REF!+#REF!</f>
        <v>#REF!</v>
      </c>
      <c r="O42" s="168" t="e">
        <f>#REF!</f>
        <v>#REF!</v>
      </c>
      <c r="P42" s="169" t="e">
        <f t="shared" si="4"/>
        <v>#REF!</v>
      </c>
    </row>
    <row r="43" spans="1:16">
      <c r="A43" s="111" t="s">
        <v>567</v>
      </c>
      <c r="B43" s="167" t="e">
        <f>#REF!+#REF!</f>
        <v>#REF!</v>
      </c>
      <c r="C43" s="168" t="e">
        <f>#REF!</f>
        <v>#REF!</v>
      </c>
      <c r="D43" s="169" t="e">
        <f t="shared" si="0"/>
        <v>#REF!</v>
      </c>
      <c r="E43" s="170" t="e">
        <f>#REF!+#REF!</f>
        <v>#REF!</v>
      </c>
      <c r="F43" s="168" t="e">
        <f>#REF!</f>
        <v>#REF!</v>
      </c>
      <c r="G43" s="169" t="e">
        <f t="shared" si="1"/>
        <v>#REF!</v>
      </c>
      <c r="H43" s="167" t="e">
        <f>#REF!+#REF!</f>
        <v>#REF!</v>
      </c>
      <c r="I43" s="168" t="e">
        <f>#REF!</f>
        <v>#REF!</v>
      </c>
      <c r="J43" s="169" t="e">
        <f t="shared" si="2"/>
        <v>#REF!</v>
      </c>
      <c r="K43" s="170" t="e">
        <f>#REF!+#REF!</f>
        <v>#REF!</v>
      </c>
      <c r="L43" s="168" t="e">
        <f>#REF!</f>
        <v>#REF!</v>
      </c>
      <c r="M43" s="169" t="e">
        <f t="shared" si="3"/>
        <v>#REF!</v>
      </c>
      <c r="N43" s="167" t="e">
        <f>#REF!+#REF!</f>
        <v>#REF!</v>
      </c>
      <c r="O43" s="168" t="e">
        <f>#REF!</f>
        <v>#REF!</v>
      </c>
      <c r="P43" s="169" t="e">
        <f t="shared" si="4"/>
        <v>#REF!</v>
      </c>
    </row>
    <row r="44" spans="1:16">
      <c r="A44" s="111" t="s">
        <v>568</v>
      </c>
      <c r="B44" s="167" t="e">
        <f>#REF!+#REF!</f>
        <v>#REF!</v>
      </c>
      <c r="C44" s="168" t="e">
        <f>#REF!</f>
        <v>#REF!</v>
      </c>
      <c r="D44" s="169" t="e">
        <f t="shared" si="0"/>
        <v>#REF!</v>
      </c>
      <c r="E44" s="170" t="e">
        <f>#REF!+#REF!</f>
        <v>#REF!</v>
      </c>
      <c r="F44" s="168" t="e">
        <f>#REF!</f>
        <v>#REF!</v>
      </c>
      <c r="G44" s="169" t="e">
        <f t="shared" si="1"/>
        <v>#REF!</v>
      </c>
      <c r="H44" s="167" t="e">
        <f>#REF!+#REF!</f>
        <v>#REF!</v>
      </c>
      <c r="I44" s="168" t="e">
        <f>#REF!</f>
        <v>#REF!</v>
      </c>
      <c r="J44" s="169" t="e">
        <f t="shared" si="2"/>
        <v>#REF!</v>
      </c>
      <c r="K44" s="170" t="e">
        <f>#REF!+#REF!</f>
        <v>#REF!</v>
      </c>
      <c r="L44" s="168" t="e">
        <f>#REF!</f>
        <v>#REF!</v>
      </c>
      <c r="M44" s="169" t="e">
        <f t="shared" si="3"/>
        <v>#REF!</v>
      </c>
      <c r="N44" s="167" t="e">
        <f>#REF!+#REF!</f>
        <v>#REF!</v>
      </c>
      <c r="O44" s="168" t="e">
        <f>#REF!</f>
        <v>#REF!</v>
      </c>
      <c r="P44" s="169" t="e">
        <f t="shared" si="4"/>
        <v>#REF!</v>
      </c>
    </row>
    <row r="45" spans="1:16">
      <c r="A45" s="171" t="s">
        <v>569</v>
      </c>
      <c r="B45" s="172" t="e">
        <f>#REF!+#REF!</f>
        <v>#REF!</v>
      </c>
      <c r="C45" s="173" t="e">
        <f>#REF!</f>
        <v>#REF!</v>
      </c>
      <c r="D45" s="174" t="e">
        <f t="shared" si="0"/>
        <v>#REF!</v>
      </c>
      <c r="E45" s="175" t="e">
        <f>#REF!+#REF!</f>
        <v>#REF!</v>
      </c>
      <c r="F45" s="173" t="e">
        <f>#REF!</f>
        <v>#REF!</v>
      </c>
      <c r="G45" s="174" t="e">
        <f t="shared" si="1"/>
        <v>#REF!</v>
      </c>
      <c r="H45" s="172" t="e">
        <f>#REF!+#REF!</f>
        <v>#REF!</v>
      </c>
      <c r="I45" s="173" t="e">
        <f>#REF!</f>
        <v>#REF!</v>
      </c>
      <c r="J45" s="174" t="e">
        <f t="shared" si="2"/>
        <v>#REF!</v>
      </c>
      <c r="K45" s="175" t="e">
        <f>#REF!+#REF!</f>
        <v>#REF!</v>
      </c>
      <c r="L45" s="173" t="e">
        <f>#REF!</f>
        <v>#REF!</v>
      </c>
      <c r="M45" s="174" t="e">
        <f t="shared" si="3"/>
        <v>#REF!</v>
      </c>
      <c r="N45" s="172" t="e">
        <f>#REF!+#REF!</f>
        <v>#REF!</v>
      </c>
      <c r="O45" s="173" t="e">
        <f>#REF!</f>
        <v>#REF!</v>
      </c>
      <c r="P45" s="174" t="e">
        <f t="shared" si="4"/>
        <v>#REF!</v>
      </c>
    </row>
    <row r="46" spans="1:16">
      <c r="A46" s="111" t="s">
        <v>570</v>
      </c>
      <c r="B46" s="176" t="e">
        <f>#REF!+#REF!</f>
        <v>#REF!</v>
      </c>
      <c r="C46" s="168" t="e">
        <f>#REF!</f>
        <v>#REF!</v>
      </c>
      <c r="D46" s="169" t="e">
        <f t="shared" si="0"/>
        <v>#REF!</v>
      </c>
      <c r="E46" s="176" t="e">
        <f>#REF!+#REF!</f>
        <v>#REF!</v>
      </c>
      <c r="F46" s="168" t="e">
        <f>#REF!</f>
        <v>#REF!</v>
      </c>
      <c r="G46" s="169" t="e">
        <f t="shared" si="1"/>
        <v>#REF!</v>
      </c>
      <c r="H46" s="176" t="e">
        <f>#REF!+#REF!</f>
        <v>#REF!</v>
      </c>
      <c r="I46" s="168" t="e">
        <f>#REF!</f>
        <v>#REF!</v>
      </c>
      <c r="J46" s="169" t="e">
        <f t="shared" si="2"/>
        <v>#REF!</v>
      </c>
      <c r="K46" s="176" t="e">
        <f>#REF!+#REF!</f>
        <v>#REF!</v>
      </c>
      <c r="L46" s="168" t="e">
        <f>#REF!</f>
        <v>#REF!</v>
      </c>
      <c r="M46" s="169" t="e">
        <f t="shared" si="3"/>
        <v>#REF!</v>
      </c>
      <c r="N46" s="176" t="e">
        <f>#REF!+#REF!</f>
        <v>#REF!</v>
      </c>
      <c r="O46" s="168" t="e">
        <f>#REF!</f>
        <v>#REF!</v>
      </c>
      <c r="P46" s="169" t="e">
        <f t="shared" si="4"/>
        <v>#REF!</v>
      </c>
    </row>
    <row r="47" spans="1:16">
      <c r="A47" s="111" t="s">
        <v>571</v>
      </c>
      <c r="B47" s="176" t="e">
        <f>#REF!+#REF!</f>
        <v>#REF!</v>
      </c>
      <c r="C47" s="168" t="e">
        <f>#REF!</f>
        <v>#REF!</v>
      </c>
      <c r="D47" s="169" t="e">
        <f t="shared" si="0"/>
        <v>#REF!</v>
      </c>
      <c r="E47" s="176" t="e">
        <f>#REF!+#REF!</f>
        <v>#REF!</v>
      </c>
      <c r="F47" s="168" t="e">
        <f>#REF!</f>
        <v>#REF!</v>
      </c>
      <c r="G47" s="169" t="e">
        <f t="shared" si="1"/>
        <v>#REF!</v>
      </c>
      <c r="H47" s="176" t="e">
        <f>#REF!+#REF!</f>
        <v>#REF!</v>
      </c>
      <c r="I47" s="168" t="e">
        <f>#REF!</f>
        <v>#REF!</v>
      </c>
      <c r="J47" s="169" t="e">
        <f t="shared" si="2"/>
        <v>#REF!</v>
      </c>
      <c r="K47" s="176" t="e">
        <f>#REF!+#REF!</f>
        <v>#REF!</v>
      </c>
      <c r="L47" s="168" t="e">
        <f>#REF!</f>
        <v>#REF!</v>
      </c>
      <c r="M47" s="169" t="e">
        <f t="shared" si="3"/>
        <v>#REF!</v>
      </c>
      <c r="N47" s="176" t="e">
        <f>#REF!+#REF!</f>
        <v>#REF!</v>
      </c>
      <c r="O47" s="168" t="e">
        <f>#REF!</f>
        <v>#REF!</v>
      </c>
      <c r="P47" s="169" t="e">
        <f t="shared" si="4"/>
        <v>#REF!</v>
      </c>
    </row>
    <row r="48" spans="1:16">
      <c r="A48" s="111" t="s">
        <v>572</v>
      </c>
      <c r="B48" s="176" t="e">
        <f>#REF!+#REF!</f>
        <v>#REF!</v>
      </c>
      <c r="C48" s="168" t="e">
        <f>#REF!</f>
        <v>#REF!</v>
      </c>
      <c r="D48" s="169" t="e">
        <f t="shared" si="0"/>
        <v>#REF!</v>
      </c>
      <c r="E48" s="176" t="e">
        <f>#REF!+#REF!</f>
        <v>#REF!</v>
      </c>
      <c r="F48" s="168" t="e">
        <f>#REF!</f>
        <v>#REF!</v>
      </c>
      <c r="G48" s="169" t="e">
        <f t="shared" si="1"/>
        <v>#REF!</v>
      </c>
      <c r="H48" s="176" t="e">
        <f>#REF!+#REF!</f>
        <v>#REF!</v>
      </c>
      <c r="I48" s="168" t="e">
        <f>#REF!</f>
        <v>#REF!</v>
      </c>
      <c r="J48" s="169" t="e">
        <f t="shared" si="2"/>
        <v>#REF!</v>
      </c>
      <c r="K48" s="176" t="e">
        <f>#REF!+#REF!</f>
        <v>#REF!</v>
      </c>
      <c r="L48" s="168" t="e">
        <f>#REF!</f>
        <v>#REF!</v>
      </c>
      <c r="M48" s="169" t="e">
        <f t="shared" si="3"/>
        <v>#REF!</v>
      </c>
      <c r="N48" s="176" t="e">
        <f>#REF!+#REF!</f>
        <v>#REF!</v>
      </c>
      <c r="O48" s="168" t="e">
        <f>#REF!</f>
        <v>#REF!</v>
      </c>
      <c r="P48" s="169" t="e">
        <f t="shared" si="4"/>
        <v>#REF!</v>
      </c>
    </row>
    <row r="49" spans="1:16">
      <c r="A49" s="111" t="s">
        <v>573</v>
      </c>
      <c r="B49" s="176" t="e">
        <f>#REF!+#REF!</f>
        <v>#REF!</v>
      </c>
      <c r="C49" s="168" t="e">
        <f>#REF!</f>
        <v>#REF!</v>
      </c>
      <c r="D49" s="169" t="e">
        <f t="shared" si="0"/>
        <v>#REF!</v>
      </c>
      <c r="E49" s="176" t="e">
        <f>#REF!+#REF!</f>
        <v>#REF!</v>
      </c>
      <c r="F49" s="168" t="e">
        <f>#REF!</f>
        <v>#REF!</v>
      </c>
      <c r="G49" s="169" t="e">
        <f t="shared" si="1"/>
        <v>#REF!</v>
      </c>
      <c r="H49" s="176" t="e">
        <f>#REF!+#REF!</f>
        <v>#REF!</v>
      </c>
      <c r="I49" s="168" t="e">
        <f>#REF!</f>
        <v>#REF!</v>
      </c>
      <c r="J49" s="169" t="e">
        <f t="shared" si="2"/>
        <v>#REF!</v>
      </c>
      <c r="K49" s="176" t="e">
        <f>#REF!+#REF!</f>
        <v>#REF!</v>
      </c>
      <c r="L49" s="168" t="e">
        <f>#REF!</f>
        <v>#REF!</v>
      </c>
      <c r="M49" s="169" t="e">
        <f t="shared" si="3"/>
        <v>#REF!</v>
      </c>
      <c r="N49" s="176" t="e">
        <f>#REF!+#REF!</f>
        <v>#REF!</v>
      </c>
      <c r="O49" s="168" t="e">
        <f>#REF!</f>
        <v>#REF!</v>
      </c>
      <c r="P49" s="169" t="e">
        <f t="shared" si="4"/>
        <v>#REF!</v>
      </c>
    </row>
    <row r="50" spans="1:16">
      <c r="A50" s="171" t="s">
        <v>574</v>
      </c>
      <c r="B50" s="176" t="e">
        <f>#REF!+#REF!</f>
        <v>#REF!</v>
      </c>
      <c r="C50" s="168" t="e">
        <f>#REF!</f>
        <v>#REF!</v>
      </c>
      <c r="D50" s="169" t="e">
        <f t="shared" si="0"/>
        <v>#REF!</v>
      </c>
      <c r="E50" s="176" t="e">
        <f>#REF!+#REF!</f>
        <v>#REF!</v>
      </c>
      <c r="F50" s="168" t="e">
        <f>#REF!</f>
        <v>#REF!</v>
      </c>
      <c r="G50" s="169" t="e">
        <f t="shared" si="1"/>
        <v>#REF!</v>
      </c>
      <c r="H50" s="176" t="e">
        <f>#REF!+#REF!</f>
        <v>#REF!</v>
      </c>
      <c r="I50" s="168" t="e">
        <f>#REF!</f>
        <v>#REF!</v>
      </c>
      <c r="J50" s="169" t="e">
        <f t="shared" si="2"/>
        <v>#REF!</v>
      </c>
      <c r="K50" s="176" t="e">
        <f>#REF!+#REF!</f>
        <v>#REF!</v>
      </c>
      <c r="L50" s="168" t="e">
        <f>#REF!</f>
        <v>#REF!</v>
      </c>
      <c r="M50" s="169" t="e">
        <f t="shared" si="3"/>
        <v>#REF!</v>
      </c>
      <c r="N50" s="176" t="e">
        <f>#REF!+#REF!</f>
        <v>#REF!</v>
      </c>
      <c r="O50" s="168" t="e">
        <f>#REF!</f>
        <v>#REF!</v>
      </c>
      <c r="P50" s="169" t="e">
        <f t="shared" si="4"/>
        <v>#REF!</v>
      </c>
    </row>
    <row r="51" spans="1:16">
      <c r="A51" s="111" t="s">
        <v>575</v>
      </c>
      <c r="B51" s="163" t="e">
        <f>#REF!+#REF!</f>
        <v>#REF!</v>
      </c>
      <c r="C51" s="164" t="e">
        <f>#REF!</f>
        <v>#REF!</v>
      </c>
      <c r="D51" s="165" t="e">
        <f t="shared" si="0"/>
        <v>#REF!</v>
      </c>
      <c r="E51" s="166" t="e">
        <f>#REF!+#REF!</f>
        <v>#REF!</v>
      </c>
      <c r="F51" s="164" t="e">
        <f>#REF!</f>
        <v>#REF!</v>
      </c>
      <c r="G51" s="165" t="e">
        <f t="shared" si="1"/>
        <v>#REF!</v>
      </c>
      <c r="H51" s="163" t="e">
        <f>#REF!+#REF!</f>
        <v>#REF!</v>
      </c>
      <c r="I51" s="164" t="e">
        <f>#REF!</f>
        <v>#REF!</v>
      </c>
      <c r="J51" s="165" t="e">
        <f t="shared" si="2"/>
        <v>#REF!</v>
      </c>
      <c r="K51" s="166" t="e">
        <f>#REF!+#REF!</f>
        <v>#REF!</v>
      </c>
      <c r="L51" s="164" t="e">
        <f>#REF!</f>
        <v>#REF!</v>
      </c>
      <c r="M51" s="165" t="e">
        <f t="shared" si="3"/>
        <v>#REF!</v>
      </c>
      <c r="N51" s="163" t="e">
        <f>#REF!+#REF!</f>
        <v>#REF!</v>
      </c>
      <c r="O51" s="164" t="e">
        <f>#REF!</f>
        <v>#REF!</v>
      </c>
      <c r="P51" s="165" t="e">
        <f t="shared" si="4"/>
        <v>#REF!</v>
      </c>
    </row>
    <row r="52" spans="1:16">
      <c r="A52" s="111" t="s">
        <v>576</v>
      </c>
      <c r="B52" s="167" t="e">
        <f>#REF!+#REF!</f>
        <v>#REF!</v>
      </c>
      <c r="C52" s="168" t="e">
        <f>#REF!</f>
        <v>#REF!</v>
      </c>
      <c r="D52" s="169" t="e">
        <f t="shared" si="0"/>
        <v>#REF!</v>
      </c>
      <c r="E52" s="170" t="e">
        <f>#REF!+#REF!</f>
        <v>#REF!</v>
      </c>
      <c r="F52" s="168" t="e">
        <f>#REF!</f>
        <v>#REF!</v>
      </c>
      <c r="G52" s="169" t="e">
        <f t="shared" si="1"/>
        <v>#REF!</v>
      </c>
      <c r="H52" s="167" t="e">
        <f>#REF!+#REF!</f>
        <v>#REF!</v>
      </c>
      <c r="I52" s="168" t="e">
        <f>#REF!</f>
        <v>#REF!</v>
      </c>
      <c r="J52" s="169" t="e">
        <f t="shared" si="2"/>
        <v>#REF!</v>
      </c>
      <c r="K52" s="170" t="e">
        <f>#REF!+#REF!</f>
        <v>#REF!</v>
      </c>
      <c r="L52" s="168" t="e">
        <f>#REF!</f>
        <v>#REF!</v>
      </c>
      <c r="M52" s="169" t="e">
        <f t="shared" si="3"/>
        <v>#REF!</v>
      </c>
      <c r="N52" s="167" t="e">
        <f>#REF!+#REF!</f>
        <v>#REF!</v>
      </c>
      <c r="O52" s="168" t="e">
        <f>#REF!</f>
        <v>#REF!</v>
      </c>
      <c r="P52" s="169" t="e">
        <f t="shared" si="4"/>
        <v>#REF!</v>
      </c>
    </row>
    <row r="53" spans="1:16">
      <c r="A53" s="111" t="s">
        <v>577</v>
      </c>
      <c r="B53" s="167" t="e">
        <f>#REF!+#REF!</f>
        <v>#REF!</v>
      </c>
      <c r="C53" s="168" t="e">
        <f>#REF!</f>
        <v>#REF!</v>
      </c>
      <c r="D53" s="169" t="e">
        <f t="shared" si="0"/>
        <v>#REF!</v>
      </c>
      <c r="E53" s="170" t="e">
        <f>#REF!+#REF!</f>
        <v>#REF!</v>
      </c>
      <c r="F53" s="168" t="e">
        <f>#REF!</f>
        <v>#REF!</v>
      </c>
      <c r="G53" s="169" t="e">
        <f t="shared" si="1"/>
        <v>#REF!</v>
      </c>
      <c r="H53" s="167" t="e">
        <f>#REF!+#REF!</f>
        <v>#REF!</v>
      </c>
      <c r="I53" s="168" t="e">
        <f>#REF!</f>
        <v>#REF!</v>
      </c>
      <c r="J53" s="169" t="e">
        <f t="shared" si="2"/>
        <v>#REF!</v>
      </c>
      <c r="K53" s="170" t="e">
        <f>#REF!+#REF!</f>
        <v>#REF!</v>
      </c>
      <c r="L53" s="168" t="e">
        <f>#REF!</f>
        <v>#REF!</v>
      </c>
      <c r="M53" s="169" t="e">
        <f t="shared" si="3"/>
        <v>#REF!</v>
      </c>
      <c r="N53" s="167" t="e">
        <f>#REF!+#REF!</f>
        <v>#REF!</v>
      </c>
      <c r="O53" s="168" t="e">
        <f>#REF!</f>
        <v>#REF!</v>
      </c>
      <c r="P53" s="169" t="e">
        <f t="shared" si="4"/>
        <v>#REF!</v>
      </c>
    </row>
    <row r="54" spans="1:16">
      <c r="A54" s="111" t="s">
        <v>578</v>
      </c>
      <c r="B54" s="167" t="e">
        <f>#REF!+#REF!</f>
        <v>#REF!</v>
      </c>
      <c r="C54" s="168" t="e">
        <f>#REF!</f>
        <v>#REF!</v>
      </c>
      <c r="D54" s="169" t="e">
        <f t="shared" si="0"/>
        <v>#REF!</v>
      </c>
      <c r="E54" s="170" t="e">
        <f>#REF!+#REF!</f>
        <v>#REF!</v>
      </c>
      <c r="F54" s="168" t="e">
        <f>#REF!</f>
        <v>#REF!</v>
      </c>
      <c r="G54" s="169" t="e">
        <f t="shared" si="1"/>
        <v>#REF!</v>
      </c>
      <c r="H54" s="167" t="e">
        <f>#REF!+#REF!</f>
        <v>#REF!</v>
      </c>
      <c r="I54" s="168" t="e">
        <f>#REF!</f>
        <v>#REF!</v>
      </c>
      <c r="J54" s="169" t="e">
        <f t="shared" si="2"/>
        <v>#REF!</v>
      </c>
      <c r="K54" s="170" t="e">
        <f>#REF!+#REF!</f>
        <v>#REF!</v>
      </c>
      <c r="L54" s="168" t="e">
        <f>#REF!</f>
        <v>#REF!</v>
      </c>
      <c r="M54" s="169" t="e">
        <f t="shared" si="3"/>
        <v>#REF!</v>
      </c>
      <c r="N54" s="167" t="e">
        <f>#REF!+#REF!</f>
        <v>#REF!</v>
      </c>
      <c r="O54" s="168" t="e">
        <f>#REF!</f>
        <v>#REF!</v>
      </c>
      <c r="P54" s="169" t="e">
        <f t="shared" si="4"/>
        <v>#REF!</v>
      </c>
    </row>
    <row r="55" spans="1:16">
      <c r="A55" s="171" t="s">
        <v>579</v>
      </c>
      <c r="B55" s="172" t="e">
        <f>#REF!+#REF!</f>
        <v>#REF!</v>
      </c>
      <c r="C55" s="173" t="e">
        <f>#REF!</f>
        <v>#REF!</v>
      </c>
      <c r="D55" s="174" t="e">
        <f t="shared" si="0"/>
        <v>#REF!</v>
      </c>
      <c r="E55" s="175" t="e">
        <f>#REF!+#REF!</f>
        <v>#REF!</v>
      </c>
      <c r="F55" s="173" t="e">
        <f>#REF!</f>
        <v>#REF!</v>
      </c>
      <c r="G55" s="174" t="e">
        <f t="shared" si="1"/>
        <v>#REF!</v>
      </c>
      <c r="H55" s="172" t="e">
        <f>#REF!+#REF!</f>
        <v>#REF!</v>
      </c>
      <c r="I55" s="173" t="e">
        <f>#REF!</f>
        <v>#REF!</v>
      </c>
      <c r="J55" s="174" t="e">
        <f t="shared" si="2"/>
        <v>#REF!</v>
      </c>
      <c r="K55" s="175" t="e">
        <f>#REF!+#REF!</f>
        <v>#REF!</v>
      </c>
      <c r="L55" s="173" t="e">
        <f>#REF!</f>
        <v>#REF!</v>
      </c>
      <c r="M55" s="174" t="e">
        <f t="shared" si="3"/>
        <v>#REF!</v>
      </c>
      <c r="N55" s="172" t="e">
        <f>#REF!+#REF!</f>
        <v>#REF!</v>
      </c>
      <c r="O55" s="173" t="e">
        <f>#REF!</f>
        <v>#REF!</v>
      </c>
      <c r="P55" s="174" t="e">
        <f t="shared" si="4"/>
        <v>#REF!</v>
      </c>
    </row>
    <row r="56" spans="1:16" ht="20.25" customHeight="1">
      <c r="A56" s="5" t="s">
        <v>622</v>
      </c>
    </row>
  </sheetData>
  <customSheetViews>
    <customSheetView guid="{6F28069D-A7F4-41D2-AA1B-4487F97E36F1}" showRuler="0">
      <pageMargins left="0.59055118110236227" right="0.39370078740157483" top="0.78740157480314965" bottom="0.78740157480314965" header="0.51181102362204722" footer="0.51181102362204722"/>
      <pageSetup paperSize="8" orientation="landscape" r:id="rId1"/>
      <headerFooter alignWithMargins="0"/>
    </customSheetView>
  </customSheetViews>
  <mergeCells count="6">
    <mergeCell ref="K3:M3"/>
    <mergeCell ref="N3:P3"/>
    <mergeCell ref="A3:A4"/>
    <mergeCell ref="B3:D3"/>
    <mergeCell ref="E3:G3"/>
    <mergeCell ref="H3:J3"/>
  </mergeCells>
  <phoneticPr fontId="2"/>
  <pageMargins left="0.59055118110236227" right="0.39370078740157483" top="0.78740157480314965" bottom="0.78740157480314965" header="0.51181102362204722" footer="0.51181102362204722"/>
  <pageSetup paperSize="8" orientation="landscape" r:id="rId2"/>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47"/>
  <dimension ref="A1:AH59"/>
  <sheetViews>
    <sheetView zoomScaleNormal="100" workbookViewId="0">
      <pane xSplit="1" ySplit="7" topLeftCell="B8" activePane="bottomRight" state="frozen"/>
      <selection sqref="A1:R1"/>
      <selection pane="topRight" sqref="A1:R1"/>
      <selection pane="bottomLeft" sqref="A1:R1"/>
      <selection pane="bottomRight"/>
    </sheetView>
  </sheetViews>
  <sheetFormatPr defaultColWidth="9" defaultRowHeight="13"/>
  <cols>
    <col min="1" max="1" width="15.90625" style="81" customWidth="1"/>
    <col min="2" max="2" width="13" style="81" customWidth="1"/>
    <col min="3" max="3" width="15.26953125" style="81" customWidth="1"/>
    <col min="4" max="4" width="7.453125" style="145" customWidth="1"/>
    <col min="5" max="5" width="7.36328125" style="145" customWidth="1"/>
    <col min="6" max="6" width="13.6328125" style="81" customWidth="1"/>
    <col min="7" max="7" width="15" style="81" customWidth="1"/>
    <col min="8" max="9" width="7.453125" style="145" customWidth="1"/>
    <col min="10" max="10" width="12.90625" style="81" customWidth="1"/>
    <col min="11" max="11" width="15" style="81" customWidth="1"/>
    <col min="12" max="12" width="7.453125" style="145" customWidth="1"/>
    <col min="13" max="13" width="7.36328125" style="145" customWidth="1"/>
    <col min="14" max="14" width="12.90625" style="81" customWidth="1"/>
    <col min="15" max="15" width="15" style="81" customWidth="1"/>
    <col min="16" max="17" width="7.36328125" style="145" customWidth="1"/>
    <col min="18" max="18" width="16.6328125" style="81" customWidth="1"/>
    <col min="19" max="19" width="14.7265625" style="81" customWidth="1"/>
    <col min="20" max="20" width="16.7265625" style="81" customWidth="1"/>
    <col min="21" max="22" width="6.7265625" style="145" customWidth="1"/>
    <col min="23" max="23" width="14.7265625" style="81" customWidth="1"/>
    <col min="24" max="24" width="16.6328125" style="81" customWidth="1"/>
    <col min="25" max="25" width="6.7265625" style="145" customWidth="1"/>
    <col min="26" max="26" width="6.90625" style="145" customWidth="1"/>
    <col min="27" max="27" width="11.6328125" style="81" customWidth="1"/>
    <col min="28" max="28" width="12.6328125" style="81" customWidth="1"/>
    <col min="29" max="30" width="6.7265625" style="145" customWidth="1"/>
    <col min="31" max="31" width="9.6328125" style="81" customWidth="1"/>
    <col min="32" max="32" width="12.6328125" style="81" customWidth="1"/>
    <col min="33" max="34" width="6.7265625" style="145" customWidth="1"/>
    <col min="35" max="16384" width="9" style="81"/>
  </cols>
  <sheetData>
    <row r="1" spans="1:34" s="131" customFormat="1" ht="16.5">
      <c r="A1" s="131" t="s">
        <v>273</v>
      </c>
      <c r="B1" s="915" t="s">
        <v>334</v>
      </c>
      <c r="C1" s="915"/>
      <c r="D1" s="915"/>
      <c r="E1" s="915"/>
      <c r="F1" s="915"/>
      <c r="G1" s="915"/>
      <c r="H1" s="915"/>
      <c r="I1" s="915"/>
      <c r="J1" s="915"/>
      <c r="K1" s="915"/>
      <c r="L1" s="915"/>
      <c r="M1" s="915"/>
      <c r="N1" s="915"/>
      <c r="O1" s="915"/>
      <c r="P1" s="915"/>
      <c r="Q1" s="915"/>
      <c r="R1" s="131" t="s">
        <v>274</v>
      </c>
      <c r="T1" s="915" t="s">
        <v>335</v>
      </c>
      <c r="U1" s="915"/>
      <c r="V1" s="915"/>
      <c r="W1" s="915"/>
      <c r="X1" s="915"/>
      <c r="Y1" s="915"/>
      <c r="Z1" s="915"/>
      <c r="AA1" s="915"/>
      <c r="AB1" s="915"/>
      <c r="AC1" s="915"/>
      <c r="AD1" s="915"/>
      <c r="AE1" s="915"/>
      <c r="AF1" s="915"/>
      <c r="AG1" s="915"/>
      <c r="AH1" s="915"/>
    </row>
    <row r="3" spans="1:34">
      <c r="A3" s="918" t="s">
        <v>56</v>
      </c>
      <c r="B3" s="916" t="s">
        <v>492</v>
      </c>
      <c r="C3" s="912"/>
      <c r="D3" s="912"/>
      <c r="E3" s="912"/>
      <c r="F3" s="916" t="s">
        <v>515</v>
      </c>
      <c r="G3" s="912"/>
      <c r="H3" s="912"/>
      <c r="I3" s="912"/>
      <c r="J3" s="912"/>
      <c r="K3" s="912"/>
      <c r="L3" s="912"/>
      <c r="M3" s="912"/>
      <c r="N3" s="912"/>
      <c r="O3" s="912"/>
      <c r="P3" s="912"/>
      <c r="Q3" s="912"/>
      <c r="R3" s="918" t="s">
        <v>56</v>
      </c>
      <c r="S3" s="916" t="s">
        <v>154</v>
      </c>
      <c r="T3" s="912"/>
      <c r="U3" s="912"/>
      <c r="V3" s="912"/>
      <c r="W3" s="916" t="s">
        <v>435</v>
      </c>
      <c r="X3" s="912"/>
      <c r="Y3" s="912"/>
      <c r="Z3" s="912"/>
      <c r="AA3" s="916" t="s">
        <v>221</v>
      </c>
      <c r="AB3" s="912"/>
      <c r="AC3" s="912"/>
      <c r="AD3" s="912"/>
      <c r="AE3" s="916" t="s">
        <v>524</v>
      </c>
      <c r="AF3" s="912"/>
      <c r="AG3" s="912"/>
      <c r="AH3" s="912"/>
    </row>
    <row r="4" spans="1:34" ht="13.5" customHeight="1">
      <c r="A4" s="918"/>
      <c r="B4" s="912"/>
      <c r="C4" s="912"/>
      <c r="D4" s="912"/>
      <c r="E4" s="912"/>
      <c r="F4" s="916" t="s">
        <v>499</v>
      </c>
      <c r="G4" s="912"/>
      <c r="H4" s="912"/>
      <c r="I4" s="912"/>
      <c r="J4" s="916" t="s">
        <v>520</v>
      </c>
      <c r="K4" s="912"/>
      <c r="L4" s="912"/>
      <c r="M4" s="912"/>
      <c r="N4" s="916" t="s">
        <v>521</v>
      </c>
      <c r="O4" s="912"/>
      <c r="P4" s="912"/>
      <c r="Q4" s="912"/>
      <c r="R4" s="918"/>
      <c r="S4" s="912"/>
      <c r="T4" s="912"/>
      <c r="U4" s="912"/>
      <c r="V4" s="912"/>
      <c r="W4" s="912"/>
      <c r="X4" s="912"/>
      <c r="Y4" s="912"/>
      <c r="Z4" s="912"/>
      <c r="AA4" s="912"/>
      <c r="AB4" s="912"/>
      <c r="AC4" s="912"/>
      <c r="AD4" s="912"/>
      <c r="AE4" s="912"/>
      <c r="AF4" s="912"/>
      <c r="AG4" s="912"/>
      <c r="AH4" s="912"/>
    </row>
    <row r="5" spans="1:34">
      <c r="A5" s="918"/>
      <c r="B5" s="916" t="s">
        <v>493</v>
      </c>
      <c r="C5" s="916" t="s">
        <v>494</v>
      </c>
      <c r="D5" s="917" t="s">
        <v>57</v>
      </c>
      <c r="E5" s="917"/>
      <c r="F5" s="916" t="s">
        <v>493</v>
      </c>
      <c r="G5" s="916" t="s">
        <v>494</v>
      </c>
      <c r="H5" s="917" t="s">
        <v>57</v>
      </c>
      <c r="I5" s="917"/>
      <c r="J5" s="916" t="s">
        <v>493</v>
      </c>
      <c r="K5" s="916" t="s">
        <v>494</v>
      </c>
      <c r="L5" s="917" t="s">
        <v>57</v>
      </c>
      <c r="M5" s="917"/>
      <c r="N5" s="916" t="s">
        <v>493</v>
      </c>
      <c r="O5" s="916" t="s">
        <v>494</v>
      </c>
      <c r="P5" s="917" t="s">
        <v>57</v>
      </c>
      <c r="Q5" s="917"/>
      <c r="R5" s="918"/>
      <c r="S5" s="916" t="s">
        <v>493</v>
      </c>
      <c r="T5" s="916" t="s">
        <v>494</v>
      </c>
      <c r="U5" s="917" t="s">
        <v>57</v>
      </c>
      <c r="V5" s="917"/>
      <c r="W5" s="916" t="s">
        <v>493</v>
      </c>
      <c r="X5" s="916" t="s">
        <v>494</v>
      </c>
      <c r="Y5" s="917" t="s">
        <v>57</v>
      </c>
      <c r="Z5" s="917"/>
      <c r="AA5" s="916" t="s">
        <v>493</v>
      </c>
      <c r="AB5" s="916" t="s">
        <v>494</v>
      </c>
      <c r="AC5" s="917" t="s">
        <v>57</v>
      </c>
      <c r="AD5" s="917"/>
      <c r="AE5" s="916" t="s">
        <v>493</v>
      </c>
      <c r="AF5" s="916" t="s">
        <v>494</v>
      </c>
      <c r="AG5" s="917" t="s">
        <v>57</v>
      </c>
      <c r="AH5" s="917"/>
    </row>
    <row r="6" spans="1:34">
      <c r="A6" s="918"/>
      <c r="B6" s="916"/>
      <c r="C6" s="916"/>
      <c r="D6" s="132" t="s">
        <v>493</v>
      </c>
      <c r="E6" s="132" t="s">
        <v>494</v>
      </c>
      <c r="F6" s="916"/>
      <c r="G6" s="916"/>
      <c r="H6" s="132" t="s">
        <v>493</v>
      </c>
      <c r="I6" s="132" t="s">
        <v>494</v>
      </c>
      <c r="J6" s="916"/>
      <c r="K6" s="916"/>
      <c r="L6" s="132" t="s">
        <v>493</v>
      </c>
      <c r="M6" s="132" t="s">
        <v>494</v>
      </c>
      <c r="N6" s="916"/>
      <c r="O6" s="916"/>
      <c r="P6" s="132" t="s">
        <v>493</v>
      </c>
      <c r="Q6" s="132" t="s">
        <v>494</v>
      </c>
      <c r="R6" s="918"/>
      <c r="S6" s="916"/>
      <c r="T6" s="916"/>
      <c r="U6" s="132" t="s">
        <v>493</v>
      </c>
      <c r="V6" s="132" t="s">
        <v>494</v>
      </c>
      <c r="W6" s="916"/>
      <c r="X6" s="916"/>
      <c r="Y6" s="132" t="s">
        <v>493</v>
      </c>
      <c r="Z6" s="132" t="s">
        <v>494</v>
      </c>
      <c r="AA6" s="916"/>
      <c r="AB6" s="916"/>
      <c r="AC6" s="132" t="s">
        <v>493</v>
      </c>
      <c r="AD6" s="132" t="s">
        <v>494</v>
      </c>
      <c r="AE6" s="916"/>
      <c r="AF6" s="916"/>
      <c r="AG6" s="132" t="s">
        <v>493</v>
      </c>
      <c r="AH6" s="132" t="s">
        <v>494</v>
      </c>
    </row>
    <row r="7" spans="1:34">
      <c r="A7" s="83"/>
      <c r="B7" s="133" t="s">
        <v>495</v>
      </c>
      <c r="C7" s="133" t="s">
        <v>497</v>
      </c>
      <c r="D7" s="134" t="s">
        <v>531</v>
      </c>
      <c r="E7" s="135" t="s">
        <v>531</v>
      </c>
      <c r="F7" s="136" t="s">
        <v>495</v>
      </c>
      <c r="G7" s="133" t="s">
        <v>497</v>
      </c>
      <c r="H7" s="134" t="s">
        <v>531</v>
      </c>
      <c r="I7" s="135" t="s">
        <v>531</v>
      </c>
      <c r="J7" s="137" t="s">
        <v>495</v>
      </c>
      <c r="K7" s="133" t="s">
        <v>497</v>
      </c>
      <c r="L7" s="134" t="s">
        <v>531</v>
      </c>
      <c r="M7" s="135" t="s">
        <v>531</v>
      </c>
      <c r="N7" s="137" t="s">
        <v>495</v>
      </c>
      <c r="O7" s="133" t="s">
        <v>497</v>
      </c>
      <c r="P7" s="134" t="s">
        <v>531</v>
      </c>
      <c r="Q7" s="135" t="s">
        <v>531</v>
      </c>
      <c r="R7" s="86"/>
      <c r="S7" s="133" t="s">
        <v>495</v>
      </c>
      <c r="T7" s="137" t="s">
        <v>497</v>
      </c>
      <c r="U7" s="135" t="s">
        <v>531</v>
      </c>
      <c r="V7" s="134" t="s">
        <v>531</v>
      </c>
      <c r="W7" s="133" t="s">
        <v>495</v>
      </c>
      <c r="X7" s="137" t="s">
        <v>497</v>
      </c>
      <c r="Y7" s="135" t="s">
        <v>531</v>
      </c>
      <c r="Z7" s="134" t="s">
        <v>531</v>
      </c>
      <c r="AA7" s="133" t="s">
        <v>495</v>
      </c>
      <c r="AB7" s="137" t="s">
        <v>497</v>
      </c>
      <c r="AC7" s="135" t="s">
        <v>531</v>
      </c>
      <c r="AD7" s="134" t="s">
        <v>531</v>
      </c>
      <c r="AE7" s="133" t="s">
        <v>495</v>
      </c>
      <c r="AF7" s="137" t="s">
        <v>497</v>
      </c>
      <c r="AG7" s="135" t="s">
        <v>531</v>
      </c>
      <c r="AH7" s="138" t="s">
        <v>531</v>
      </c>
    </row>
    <row r="8" spans="1:34">
      <c r="A8" s="442" t="s">
        <v>428</v>
      </c>
      <c r="B8" s="83">
        <v>692596895</v>
      </c>
      <c r="C8" s="83">
        <v>11319170133.247</v>
      </c>
      <c r="D8" s="84"/>
      <c r="E8" s="85"/>
      <c r="F8" s="86">
        <v>491753701</v>
      </c>
      <c r="G8" s="83">
        <v>9012315664.1030006</v>
      </c>
      <c r="H8" s="84"/>
      <c r="I8" s="85"/>
      <c r="J8" s="87">
        <v>14670661</v>
      </c>
      <c r="K8" s="83">
        <v>3947060950.6090002</v>
      </c>
      <c r="L8" s="84"/>
      <c r="M8" s="85"/>
      <c r="N8" s="87">
        <v>477083040</v>
      </c>
      <c r="O8" s="83">
        <v>5065254428.5839996</v>
      </c>
      <c r="P8" s="84"/>
      <c r="Q8" s="85"/>
      <c r="R8" s="442" t="s">
        <v>428</v>
      </c>
      <c r="S8" s="83">
        <v>105015737</v>
      </c>
      <c r="T8" s="87">
        <v>1239987254.3970001</v>
      </c>
      <c r="U8" s="85"/>
      <c r="V8" s="84"/>
      <c r="W8" s="83">
        <v>94991578</v>
      </c>
      <c r="X8" s="87">
        <v>571051713.10099995</v>
      </c>
      <c r="Y8" s="85"/>
      <c r="Z8" s="84"/>
      <c r="AA8" s="83">
        <v>13634981</v>
      </c>
      <c r="AB8" s="87">
        <v>367004510.74599999</v>
      </c>
      <c r="AC8" s="85"/>
      <c r="AD8" s="84"/>
      <c r="AE8" s="83">
        <v>164379</v>
      </c>
      <c r="AF8" s="87">
        <v>6494482.7659999998</v>
      </c>
      <c r="AG8" s="85"/>
      <c r="AH8" s="88"/>
    </row>
    <row r="9" spans="1:34">
      <c r="A9" s="442" t="s">
        <v>669</v>
      </c>
      <c r="B9" s="83">
        <v>718288130</v>
      </c>
      <c r="C9" s="83">
        <v>11812667852.118</v>
      </c>
      <c r="D9" s="84">
        <v>103.70940660945354</v>
      </c>
      <c r="E9" s="85">
        <v>104.35984010366171</v>
      </c>
      <c r="F9" s="86">
        <v>502173271</v>
      </c>
      <c r="G9" s="83">
        <v>9335789618.7639999</v>
      </c>
      <c r="H9" s="84">
        <v>102.11885949791764</v>
      </c>
      <c r="I9" s="85">
        <v>103.5892435054115</v>
      </c>
      <c r="J9" s="87">
        <v>14631879</v>
      </c>
      <c r="K9" s="83">
        <v>4115495519.0819998</v>
      </c>
      <c r="L9" s="84">
        <v>99.735649266246412</v>
      </c>
      <c r="M9" s="85">
        <v>104.26734146193033</v>
      </c>
      <c r="N9" s="87">
        <v>487541392</v>
      </c>
      <c r="O9" s="83">
        <v>5220294099.6820002</v>
      </c>
      <c r="P9" s="84">
        <v>102.19214499848914</v>
      </c>
      <c r="Q9" s="85">
        <v>103.06084666197788</v>
      </c>
      <c r="R9" s="442" t="s">
        <v>58</v>
      </c>
      <c r="S9" s="83">
        <v>107514753</v>
      </c>
      <c r="T9" s="87">
        <v>1323084974.8929999</v>
      </c>
      <c r="U9" s="85">
        <v>102.37965858393206</v>
      </c>
      <c r="V9" s="84">
        <v>106.70149795502614</v>
      </c>
      <c r="W9" s="83">
        <v>107426775</v>
      </c>
      <c r="X9" s="87">
        <v>639599075.80900002</v>
      </c>
      <c r="Y9" s="85">
        <v>113.09084159018813</v>
      </c>
      <c r="Z9" s="84">
        <v>112.00370494219607</v>
      </c>
      <c r="AA9" s="83">
        <v>13586130</v>
      </c>
      <c r="AB9" s="87">
        <v>347962370.79500002</v>
      </c>
      <c r="AC9" s="85">
        <v>99.641723006434702</v>
      </c>
      <c r="AD9" s="84">
        <v>94.811469779405826</v>
      </c>
      <c r="AE9" s="83">
        <v>275758</v>
      </c>
      <c r="AF9" s="87">
        <v>12170667.970000001</v>
      </c>
      <c r="AG9" s="85">
        <v>167.75743860225452</v>
      </c>
      <c r="AH9" s="88">
        <v>187.40011188752456</v>
      </c>
    </row>
    <row r="10" spans="1:34">
      <c r="A10" s="442" t="s">
        <v>59</v>
      </c>
      <c r="B10" s="83">
        <v>721774032</v>
      </c>
      <c r="C10" s="83">
        <v>11379061988.615</v>
      </c>
      <c r="D10" s="84">
        <v>100.48530691994033</v>
      </c>
      <c r="E10" s="85">
        <v>96.329314690539988</v>
      </c>
      <c r="F10" s="86">
        <v>493934777</v>
      </c>
      <c r="G10" s="83">
        <v>8920955582.9880009</v>
      </c>
      <c r="H10" s="84">
        <v>98.35943199772575</v>
      </c>
      <c r="I10" s="85">
        <v>95.556519022855611</v>
      </c>
      <c r="J10" s="87">
        <v>14400139</v>
      </c>
      <c r="K10" s="83">
        <v>4055543330.572</v>
      </c>
      <c r="L10" s="84">
        <v>98.416197946962242</v>
      </c>
      <c r="M10" s="85">
        <v>98.543257106415879</v>
      </c>
      <c r="N10" s="87">
        <v>479534638</v>
      </c>
      <c r="O10" s="83">
        <v>4865412252.4160004</v>
      </c>
      <c r="P10" s="84">
        <v>98.357728362887386</v>
      </c>
      <c r="Q10" s="85">
        <v>93.201880191240221</v>
      </c>
      <c r="R10" s="442" t="s">
        <v>59</v>
      </c>
      <c r="S10" s="83">
        <v>105657354</v>
      </c>
      <c r="T10" s="87">
        <v>1239236159.6140001</v>
      </c>
      <c r="U10" s="85">
        <v>98.272424064444436</v>
      </c>
      <c r="V10" s="84">
        <v>93.6626281100516</v>
      </c>
      <c r="W10" s="83">
        <v>120656992</v>
      </c>
      <c r="X10" s="87">
        <v>681652652.38800001</v>
      </c>
      <c r="Y10" s="85">
        <v>112.31556751098597</v>
      </c>
      <c r="Z10" s="84">
        <v>106.57499020395056</v>
      </c>
      <c r="AA10" s="83">
        <v>13345751</v>
      </c>
      <c r="AB10" s="87">
        <v>330264436.09100002</v>
      </c>
      <c r="AC10" s="85">
        <v>98.230702930120657</v>
      </c>
      <c r="AD10" s="84">
        <v>94.913836612974848</v>
      </c>
      <c r="AE10" s="83">
        <v>400598</v>
      </c>
      <c r="AF10" s="87">
        <v>17773569.999000002</v>
      </c>
      <c r="AG10" s="85">
        <v>145.27157870306573</v>
      </c>
      <c r="AH10" s="88">
        <v>146.03610946260989</v>
      </c>
    </row>
    <row r="11" spans="1:34">
      <c r="A11" s="442" t="s">
        <v>60</v>
      </c>
      <c r="B11" s="83">
        <v>743442253</v>
      </c>
      <c r="C11" s="83">
        <v>11096170458.490999</v>
      </c>
      <c r="D11" s="84">
        <v>103.00207821829754</v>
      </c>
      <c r="E11" s="85">
        <v>97.513929264054994</v>
      </c>
      <c r="F11" s="86">
        <v>496198660</v>
      </c>
      <c r="G11" s="83">
        <v>8605376389.2849998</v>
      </c>
      <c r="H11" s="84">
        <v>100.45833642525641</v>
      </c>
      <c r="I11" s="85">
        <v>96.462495628777688</v>
      </c>
      <c r="J11" s="87">
        <v>14274599</v>
      </c>
      <c r="K11" s="83">
        <v>4010726033.131</v>
      </c>
      <c r="L11" s="84">
        <v>99.128202859708509</v>
      </c>
      <c r="M11" s="85">
        <v>98.894912622356841</v>
      </c>
      <c r="N11" s="87">
        <v>481924061</v>
      </c>
      <c r="O11" s="83">
        <v>4594650356.1540003</v>
      </c>
      <c r="P11" s="84">
        <v>100.49827954242588</v>
      </c>
      <c r="Q11" s="85">
        <v>94.434964968743415</v>
      </c>
      <c r="R11" s="442" t="s">
        <v>60</v>
      </c>
      <c r="S11" s="83">
        <v>103739376</v>
      </c>
      <c r="T11" s="87">
        <v>1172614999.652</v>
      </c>
      <c r="U11" s="85">
        <v>98.184718879104238</v>
      </c>
      <c r="V11" s="84">
        <v>94.624014200590196</v>
      </c>
      <c r="W11" s="83">
        <v>141648783</v>
      </c>
      <c r="X11" s="87">
        <v>749424619.84300005</v>
      </c>
      <c r="Y11" s="85">
        <v>117.39790678686902</v>
      </c>
      <c r="Z11" s="84">
        <v>109.94230231740136</v>
      </c>
      <c r="AA11" s="83">
        <v>13204950</v>
      </c>
      <c r="AB11" s="87">
        <v>322355651.50099999</v>
      </c>
      <c r="AC11" s="85">
        <v>98.944975071091918</v>
      </c>
      <c r="AD11" s="84">
        <v>97.605317519619078</v>
      </c>
      <c r="AE11" s="83">
        <v>524737</v>
      </c>
      <c r="AF11" s="87">
        <v>23601772.495999999</v>
      </c>
      <c r="AG11" s="85">
        <v>130.98842230864858</v>
      </c>
      <c r="AH11" s="88">
        <v>132.79140036204268</v>
      </c>
    </row>
    <row r="12" spans="1:34">
      <c r="A12" s="442" t="s">
        <v>61</v>
      </c>
      <c r="B12" s="83">
        <v>750409339</v>
      </c>
      <c r="C12" s="83">
        <v>11160496905.193001</v>
      </c>
      <c r="D12" s="84">
        <v>100.93713882576432</v>
      </c>
      <c r="E12" s="85">
        <v>100.57971754257593</v>
      </c>
      <c r="F12" s="86">
        <v>489797745</v>
      </c>
      <c r="G12" s="83">
        <v>8541487034.8739996</v>
      </c>
      <c r="H12" s="84">
        <v>98.710009615906657</v>
      </c>
      <c r="I12" s="85">
        <v>99.257564672121106</v>
      </c>
      <c r="J12" s="87">
        <v>13910575</v>
      </c>
      <c r="K12" s="83">
        <v>3994858569.6999998</v>
      </c>
      <c r="L12" s="84">
        <v>97.449847803080146</v>
      </c>
      <c r="M12" s="85">
        <v>99.604374287848998</v>
      </c>
      <c r="N12" s="87">
        <v>475887170</v>
      </c>
      <c r="O12" s="83">
        <v>4546628465.1739998</v>
      </c>
      <c r="P12" s="84">
        <v>98.747335630540348</v>
      </c>
      <c r="Q12" s="85">
        <v>98.954830351439455</v>
      </c>
      <c r="R12" s="442" t="s">
        <v>61</v>
      </c>
      <c r="S12" s="83">
        <v>101998995</v>
      </c>
      <c r="T12" s="87">
        <v>1151302770.9579999</v>
      </c>
      <c r="U12" s="85">
        <v>98.32235254625013</v>
      </c>
      <c r="V12" s="84">
        <v>98.182504172270953</v>
      </c>
      <c r="W12" s="83">
        <v>156484772</v>
      </c>
      <c r="X12" s="87">
        <v>876996183.63399994</v>
      </c>
      <c r="Y12" s="85">
        <v>110.47378500950482</v>
      </c>
      <c r="Z12" s="84">
        <v>117.02260112801277</v>
      </c>
      <c r="AA12" s="83">
        <v>12842292</v>
      </c>
      <c r="AB12" s="87">
        <v>315632207.801</v>
      </c>
      <c r="AC12" s="85">
        <v>97.253620801290424</v>
      </c>
      <c r="AD12" s="84">
        <v>97.914277702688537</v>
      </c>
      <c r="AE12" s="83">
        <v>651174</v>
      </c>
      <c r="AF12" s="87">
        <v>29450434.068999998</v>
      </c>
      <c r="AG12" s="85">
        <v>124.09530869749989</v>
      </c>
      <c r="AH12" s="88">
        <v>124.78060312627461</v>
      </c>
    </row>
    <row r="13" spans="1:34">
      <c r="A13" s="442" t="s">
        <v>62</v>
      </c>
      <c r="B13" s="83">
        <v>766212843</v>
      </c>
      <c r="C13" s="83">
        <v>10815747988.503</v>
      </c>
      <c r="D13" s="84">
        <v>102.10598445124094</v>
      </c>
      <c r="E13" s="85">
        <v>96.910989540890526</v>
      </c>
      <c r="F13" s="86">
        <v>490516019</v>
      </c>
      <c r="G13" s="83">
        <v>8388205895.4949999</v>
      </c>
      <c r="H13" s="84">
        <v>100.14664706143147</v>
      </c>
      <c r="I13" s="85">
        <v>98.205451360481277</v>
      </c>
      <c r="J13" s="87">
        <v>13330256</v>
      </c>
      <c r="K13" s="83">
        <v>3920529285.6820002</v>
      </c>
      <c r="L13" s="84">
        <v>95.828217021941938</v>
      </c>
      <c r="M13" s="85">
        <v>98.139376332825179</v>
      </c>
      <c r="N13" s="87">
        <v>477185763</v>
      </c>
      <c r="O13" s="83">
        <v>4467676609.8129997</v>
      </c>
      <c r="P13" s="84">
        <v>100.2728783379472</v>
      </c>
      <c r="Q13" s="85">
        <v>98.263507652632029</v>
      </c>
      <c r="R13" s="442" t="s">
        <v>62</v>
      </c>
      <c r="S13" s="83">
        <v>100933672</v>
      </c>
      <c r="T13" s="87">
        <v>1134513207.652</v>
      </c>
      <c r="U13" s="85">
        <v>98.955555395423261</v>
      </c>
      <c r="V13" s="84">
        <v>98.541690011565819</v>
      </c>
      <c r="W13" s="83">
        <v>174542015</v>
      </c>
      <c r="X13" s="87">
        <v>993203619.42200005</v>
      </c>
      <c r="Y13" s="85">
        <v>111.53929725507092</v>
      </c>
      <c r="Z13" s="84">
        <v>113.25062046524224</v>
      </c>
      <c r="AA13" s="83">
        <v>12266313</v>
      </c>
      <c r="AB13" s="87">
        <v>291430662.59200001</v>
      </c>
      <c r="AC13" s="85">
        <v>95.514982839511831</v>
      </c>
      <c r="AD13" s="84">
        <v>92.332358798992203</v>
      </c>
      <c r="AE13" s="83">
        <v>220368</v>
      </c>
      <c r="AF13" s="87">
        <v>8404834.3080000002</v>
      </c>
      <c r="AG13" s="85">
        <v>33.841646011665084</v>
      </c>
      <c r="AH13" s="88">
        <v>28.538914870687982</v>
      </c>
    </row>
    <row r="14" spans="1:34">
      <c r="A14" s="442" t="s">
        <v>63</v>
      </c>
      <c r="B14" s="83">
        <v>788819928</v>
      </c>
      <c r="C14" s="83">
        <v>10917961851.177</v>
      </c>
      <c r="D14" s="84">
        <v>102.95049674598053</v>
      </c>
      <c r="E14" s="85">
        <v>100.9450466373907</v>
      </c>
      <c r="F14" s="86">
        <v>495838203</v>
      </c>
      <c r="G14" s="83">
        <v>8351860389.0209999</v>
      </c>
      <c r="H14" s="84">
        <v>101.08501736820953</v>
      </c>
      <c r="I14" s="85">
        <v>99.566707029765212</v>
      </c>
      <c r="J14" s="87">
        <v>13063386</v>
      </c>
      <c r="K14" s="83">
        <v>3886103783.1409998</v>
      </c>
      <c r="L14" s="84">
        <v>97.998012941386875</v>
      </c>
      <c r="M14" s="85">
        <v>99.121916964968875</v>
      </c>
      <c r="N14" s="87">
        <v>482774817</v>
      </c>
      <c r="O14" s="83">
        <v>4465756605.8800001</v>
      </c>
      <c r="P14" s="84">
        <v>101.17125330078215</v>
      </c>
      <c r="Q14" s="85">
        <v>99.957024554356011</v>
      </c>
      <c r="R14" s="442" t="s">
        <v>63</v>
      </c>
      <c r="S14" s="83">
        <v>100920553</v>
      </c>
      <c r="T14" s="87">
        <v>1136067928.7260001</v>
      </c>
      <c r="U14" s="85">
        <v>99.987002355368588</v>
      </c>
      <c r="V14" s="84">
        <v>100.13703860506109</v>
      </c>
      <c r="W14" s="83">
        <v>191813159</v>
      </c>
      <c r="X14" s="87">
        <v>1137736086.4979999</v>
      </c>
      <c r="Y14" s="85">
        <v>109.89512124057923</v>
      </c>
      <c r="Z14" s="84">
        <v>114.55214864803969</v>
      </c>
      <c r="AA14" s="83">
        <v>11999371</v>
      </c>
      <c r="AB14" s="87">
        <v>282673533.079</v>
      </c>
      <c r="AC14" s="85">
        <v>97.823779647559945</v>
      </c>
      <c r="AD14" s="84">
        <v>96.995124179757326</v>
      </c>
      <c r="AE14" s="83">
        <v>247718</v>
      </c>
      <c r="AF14" s="87">
        <v>9588709.1600000001</v>
      </c>
      <c r="AG14" s="85">
        <v>112.41105786684091</v>
      </c>
      <c r="AH14" s="88">
        <v>114.08564177015541</v>
      </c>
    </row>
    <row r="15" spans="1:34">
      <c r="A15" s="442" t="s">
        <v>129</v>
      </c>
      <c r="B15" s="83">
        <v>792624475</v>
      </c>
      <c r="C15" s="83">
        <v>10599623352.478001</v>
      </c>
      <c r="D15" s="84">
        <v>100.48230868224211</v>
      </c>
      <c r="E15" s="85">
        <v>97.084268080084186</v>
      </c>
      <c r="F15" s="86">
        <v>487995007</v>
      </c>
      <c r="G15" s="83">
        <v>7991501400.8280001</v>
      </c>
      <c r="H15" s="84">
        <v>98.418194493174212</v>
      </c>
      <c r="I15" s="85">
        <v>95.685284817898633</v>
      </c>
      <c r="J15" s="87">
        <v>12666053</v>
      </c>
      <c r="K15" s="83">
        <v>3757281191.9060001</v>
      </c>
      <c r="L15" s="84">
        <v>96.958422571299664</v>
      </c>
      <c r="M15" s="85">
        <v>96.685045011050192</v>
      </c>
      <c r="N15" s="87">
        <v>475328954</v>
      </c>
      <c r="O15" s="83">
        <v>4234220208.9219999</v>
      </c>
      <c r="P15" s="84">
        <v>98.45769440786718</v>
      </c>
      <c r="Q15" s="85">
        <v>94.81529296394838</v>
      </c>
      <c r="R15" s="442" t="s">
        <v>129</v>
      </c>
      <c r="S15" s="83">
        <v>101654508</v>
      </c>
      <c r="T15" s="87">
        <v>1113874989.247</v>
      </c>
      <c r="U15" s="85">
        <v>100.72726018455329</v>
      </c>
      <c r="V15" s="84">
        <v>98.04651298414106</v>
      </c>
      <c r="W15" s="83">
        <v>202707775</v>
      </c>
      <c r="X15" s="87">
        <v>1213122182.1800001</v>
      </c>
      <c r="Y15" s="85">
        <v>105.67980635781093</v>
      </c>
      <c r="Z15" s="84">
        <v>106.62597385954784</v>
      </c>
      <c r="AA15" s="83">
        <v>11600267</v>
      </c>
      <c r="AB15" s="87">
        <v>271039333.52100003</v>
      </c>
      <c r="AC15" s="85">
        <v>96.673958993350567</v>
      </c>
      <c r="AD15" s="84">
        <v>95.884227493364762</v>
      </c>
      <c r="AE15" s="83">
        <v>267135</v>
      </c>
      <c r="AF15" s="87">
        <v>10079888.175000001</v>
      </c>
      <c r="AG15" s="85">
        <v>107.83834844460233</v>
      </c>
      <c r="AH15" s="88">
        <v>105.12247276253814</v>
      </c>
    </row>
    <row r="16" spans="1:34">
      <c r="A16" s="442" t="s">
        <v>157</v>
      </c>
      <c r="B16" s="83">
        <v>784655807</v>
      </c>
      <c r="C16" s="83">
        <v>10049258584.591</v>
      </c>
      <c r="D16" s="84">
        <v>98.994647749175286</v>
      </c>
      <c r="E16" s="85">
        <v>94.807695051179948</v>
      </c>
      <c r="F16" s="86">
        <v>477690762</v>
      </c>
      <c r="G16" s="83">
        <v>7523488228.7700005</v>
      </c>
      <c r="H16" s="84">
        <v>97.888452780829368</v>
      </c>
      <c r="I16" s="85">
        <v>94.143613964586066</v>
      </c>
      <c r="J16" s="87">
        <v>12217305</v>
      </c>
      <c r="K16" s="83">
        <v>3507077523.8049998</v>
      </c>
      <c r="L16" s="84">
        <v>96.457080986476214</v>
      </c>
      <c r="M16" s="85">
        <v>93.340831965411766</v>
      </c>
      <c r="N16" s="87">
        <v>465473457</v>
      </c>
      <c r="O16" s="83">
        <v>4016410704.9650002</v>
      </c>
      <c r="P16" s="84">
        <v>97.926594431695406</v>
      </c>
      <c r="Q16" s="85">
        <v>94.855971271922755</v>
      </c>
      <c r="R16" s="442" t="s">
        <v>157</v>
      </c>
      <c r="S16" s="83">
        <v>99018597</v>
      </c>
      <c r="T16" s="87">
        <v>983502873.73399997</v>
      </c>
      <c r="U16" s="85">
        <v>97.406990548810683</v>
      </c>
      <c r="V16" s="84">
        <v>88.295624125546269</v>
      </c>
      <c r="W16" s="83">
        <v>207661813</v>
      </c>
      <c r="X16" s="87">
        <v>1271404885.9690001</v>
      </c>
      <c r="Y16" s="85">
        <v>102.44393092470183</v>
      </c>
      <c r="Z16" s="84">
        <v>104.80435562428387</v>
      </c>
      <c r="AA16" s="83">
        <v>11170775</v>
      </c>
      <c r="AB16" s="87">
        <v>260428012.45899999</v>
      </c>
      <c r="AC16" s="85">
        <v>96.297567978392223</v>
      </c>
      <c r="AD16" s="84">
        <v>96.084951610472473</v>
      </c>
      <c r="AE16" s="83">
        <v>284635</v>
      </c>
      <c r="AF16" s="87">
        <v>10434583.659</v>
      </c>
      <c r="AG16" s="85">
        <v>106.55099481535552</v>
      </c>
      <c r="AH16" s="88">
        <v>103.51884344193134</v>
      </c>
    </row>
    <row r="17" spans="1:34">
      <c r="A17" s="442" t="s">
        <v>158</v>
      </c>
      <c r="B17" s="83">
        <v>810204244</v>
      </c>
      <c r="C17" s="83">
        <v>10109390255.664</v>
      </c>
      <c r="D17" s="84">
        <v>103.25600559787867</v>
      </c>
      <c r="E17" s="85">
        <v>100.59836922860362</v>
      </c>
      <c r="F17" s="86">
        <v>486887344</v>
      </c>
      <c r="G17" s="83">
        <v>7502841616.3030005</v>
      </c>
      <c r="H17" s="84">
        <v>101.92521663209388</v>
      </c>
      <c r="I17" s="85">
        <v>99.725571279715084</v>
      </c>
      <c r="J17" s="87">
        <v>11935122</v>
      </c>
      <c r="K17" s="83">
        <v>3463466029.3530002</v>
      </c>
      <c r="L17" s="84">
        <v>97.690300766003631</v>
      </c>
      <c r="M17" s="85">
        <v>98.756471901291661</v>
      </c>
      <c r="N17" s="87">
        <v>474952222</v>
      </c>
      <c r="O17" s="83">
        <v>4039375586.9499998</v>
      </c>
      <c r="P17" s="84">
        <v>102.03637067967122</v>
      </c>
      <c r="Q17" s="85">
        <v>100.57177623684279</v>
      </c>
      <c r="R17" s="442" t="s">
        <v>158</v>
      </c>
      <c r="S17" s="83">
        <v>101862469</v>
      </c>
      <c r="T17" s="87">
        <v>978595557.88699996</v>
      </c>
      <c r="U17" s="85">
        <v>102.87205846796637</v>
      </c>
      <c r="V17" s="84">
        <v>99.501036959010733</v>
      </c>
      <c r="W17" s="83">
        <v>221135781</v>
      </c>
      <c r="X17" s="87">
        <v>1362315343.2679999</v>
      </c>
      <c r="Y17" s="85">
        <v>106.48841874456716</v>
      </c>
      <c r="Z17" s="84">
        <v>107.15039389121999</v>
      </c>
      <c r="AA17" s="83">
        <v>10886777</v>
      </c>
      <c r="AB17" s="87">
        <v>253917267.62799999</v>
      </c>
      <c r="AC17" s="85">
        <v>97.457669678245239</v>
      </c>
      <c r="AD17" s="84">
        <v>97.49998290524718</v>
      </c>
      <c r="AE17" s="83">
        <v>318650</v>
      </c>
      <c r="AF17" s="87">
        <v>11720470.578</v>
      </c>
      <c r="AG17" s="85">
        <v>111.95039260807702</v>
      </c>
      <c r="AH17" s="88">
        <v>112.32331793028369</v>
      </c>
    </row>
    <row r="18" spans="1:34">
      <c r="A18" s="442" t="s">
        <v>429</v>
      </c>
      <c r="B18" s="83">
        <v>824632153</v>
      </c>
      <c r="C18" s="83">
        <v>10289721557.836</v>
      </c>
      <c r="D18" s="84">
        <v>101.78077430559595</v>
      </c>
      <c r="E18" s="85">
        <v>101.78379998804543</v>
      </c>
      <c r="F18" s="86">
        <v>490668024</v>
      </c>
      <c r="G18" s="83">
        <v>7581330661.4099998</v>
      </c>
      <c r="H18" s="84">
        <v>100.77649995354983</v>
      </c>
      <c r="I18" s="85">
        <v>101.04612424359925</v>
      </c>
      <c r="J18" s="87">
        <v>11731370</v>
      </c>
      <c r="K18" s="83">
        <v>3479418131.1170001</v>
      </c>
      <c r="L18" s="84">
        <v>98.292836889308717</v>
      </c>
      <c r="M18" s="85">
        <v>100.46058201896035</v>
      </c>
      <c r="N18" s="87">
        <v>478936654</v>
      </c>
      <c r="O18" s="83">
        <v>4101912530.2930002</v>
      </c>
      <c r="P18" s="84">
        <v>100.83891217167525</v>
      </c>
      <c r="Q18" s="85">
        <v>101.54818342580072</v>
      </c>
      <c r="R18" s="442" t="s">
        <v>429</v>
      </c>
      <c r="S18" s="83">
        <v>104287792</v>
      </c>
      <c r="T18" s="87">
        <v>981543094.33599997</v>
      </c>
      <c r="U18" s="85">
        <v>102.38097802243533</v>
      </c>
      <c r="V18" s="84">
        <v>100.30120067736301</v>
      </c>
      <c r="W18" s="83">
        <v>229323644</v>
      </c>
      <c r="X18" s="87">
        <v>1465041406.322</v>
      </c>
      <c r="Y18" s="85">
        <v>103.7026405057443</v>
      </c>
      <c r="Z18" s="84">
        <v>107.54054951826168</v>
      </c>
      <c r="AA18" s="83">
        <v>10697189</v>
      </c>
      <c r="AB18" s="87">
        <v>248752904.50600001</v>
      </c>
      <c r="AC18" s="85">
        <v>98.258547961439831</v>
      </c>
      <c r="AD18" s="84">
        <v>97.966123702321028</v>
      </c>
      <c r="AE18" s="83">
        <v>352693</v>
      </c>
      <c r="AF18" s="87">
        <v>13053491.262</v>
      </c>
      <c r="AG18" s="85">
        <v>110.6835085517025</v>
      </c>
      <c r="AH18" s="88">
        <v>111.37343995813748</v>
      </c>
    </row>
    <row r="19" spans="1:34">
      <c r="A19" s="442" t="s">
        <v>342</v>
      </c>
      <c r="B19" s="83">
        <v>846627324</v>
      </c>
      <c r="C19" s="83">
        <v>10226815354.382</v>
      </c>
      <c r="D19" s="84">
        <v>102.66727060301758</v>
      </c>
      <c r="E19" s="85">
        <v>99.38865009028261</v>
      </c>
      <c r="F19" s="86">
        <v>498430202</v>
      </c>
      <c r="G19" s="83">
        <v>7550382887.3920002</v>
      </c>
      <c r="H19" s="84">
        <v>101.58196124881371</v>
      </c>
      <c r="I19" s="85">
        <v>99.591789681783325</v>
      </c>
      <c r="J19" s="87">
        <v>11607611</v>
      </c>
      <c r="K19" s="83">
        <v>3483269943.7129998</v>
      </c>
      <c r="L19" s="84">
        <v>98.945059272702167</v>
      </c>
      <c r="M19" s="85">
        <v>100.1107027799146</v>
      </c>
      <c r="N19" s="87">
        <v>486822591</v>
      </c>
      <c r="O19" s="83">
        <v>4067112943.6789999</v>
      </c>
      <c r="P19" s="84">
        <v>101.6465511532972</v>
      </c>
      <c r="Q19" s="85">
        <v>99.151625336791014</v>
      </c>
      <c r="R19" s="442" t="s">
        <v>342</v>
      </c>
      <c r="S19" s="83">
        <v>105676989</v>
      </c>
      <c r="T19" s="87">
        <v>955145064.96099997</v>
      </c>
      <c r="U19" s="85">
        <v>101.33208017291228</v>
      </c>
      <c r="V19" s="84">
        <v>97.310558290580417</v>
      </c>
      <c r="W19" s="83">
        <v>242179369</v>
      </c>
      <c r="X19" s="87">
        <v>1511511300.391</v>
      </c>
      <c r="Y19" s="85">
        <v>105.60593089127784</v>
      </c>
      <c r="Z19" s="84">
        <v>103.17191677098488</v>
      </c>
      <c r="AA19" s="83">
        <v>10455063</v>
      </c>
      <c r="AB19" s="87">
        <v>195029302.63800001</v>
      </c>
      <c r="AC19" s="85">
        <v>97.736545554163811</v>
      </c>
      <c r="AD19" s="84">
        <v>78.402824290759526</v>
      </c>
      <c r="AE19" s="83">
        <v>340764</v>
      </c>
      <c r="AF19" s="87">
        <v>14746799</v>
      </c>
      <c r="AG19" s="85">
        <v>96.617738373032637</v>
      </c>
      <c r="AH19" s="88">
        <v>112.9720678093943</v>
      </c>
    </row>
    <row r="20" spans="1:34">
      <c r="A20" s="442" t="s">
        <v>415</v>
      </c>
      <c r="B20" s="83">
        <v>862461676</v>
      </c>
      <c r="C20" s="83">
        <v>10593255381.412001</v>
      </c>
      <c r="D20" s="84">
        <v>101.87028596303608</v>
      </c>
      <c r="E20" s="85">
        <v>103.58312939397101</v>
      </c>
      <c r="F20" s="86">
        <v>503685350</v>
      </c>
      <c r="G20" s="83">
        <v>7792254349.3170004</v>
      </c>
      <c r="H20" s="84">
        <v>101.05433980102192</v>
      </c>
      <c r="I20" s="85">
        <v>103.20343306468456</v>
      </c>
      <c r="J20" s="87">
        <v>11399939</v>
      </c>
      <c r="K20" s="83">
        <v>3663491699.1669998</v>
      </c>
      <c r="L20" s="84">
        <v>98.210898004766008</v>
      </c>
      <c r="M20" s="85">
        <v>105.17392445507375</v>
      </c>
      <c r="N20" s="87">
        <v>492285411</v>
      </c>
      <c r="O20" s="83">
        <v>4128762650.1500001</v>
      </c>
      <c r="P20" s="84">
        <v>101.12213773579788</v>
      </c>
      <c r="Q20" s="85">
        <v>101.51581004325966</v>
      </c>
      <c r="R20" s="442" t="s">
        <v>415</v>
      </c>
      <c r="S20" s="83">
        <v>106279714</v>
      </c>
      <c r="T20" s="87">
        <v>955274166.91700006</v>
      </c>
      <c r="U20" s="85">
        <v>100.57034649236647</v>
      </c>
      <c r="V20" s="84">
        <v>100.01351647626481</v>
      </c>
      <c r="W20" s="83">
        <v>252124459</v>
      </c>
      <c r="X20" s="87">
        <v>1640743541.3110001</v>
      </c>
      <c r="Y20" s="85">
        <v>104.1064976100421</v>
      </c>
      <c r="Z20" s="84">
        <v>108.54986931864619</v>
      </c>
      <c r="AA20" s="83">
        <v>10185966</v>
      </c>
      <c r="AB20" s="87">
        <v>188857119.40099999</v>
      </c>
      <c r="AC20" s="85">
        <v>97.426156112115251</v>
      </c>
      <c r="AD20" s="84">
        <v>96.835253393457293</v>
      </c>
      <c r="AE20" s="83">
        <v>372153</v>
      </c>
      <c r="AF20" s="87">
        <v>16126204.466</v>
      </c>
      <c r="AG20" s="85">
        <v>109.21136035496708</v>
      </c>
      <c r="AH20" s="88">
        <v>109.35393142606745</v>
      </c>
    </row>
    <row r="21" spans="1:34">
      <c r="A21" s="442" t="s">
        <v>417</v>
      </c>
      <c r="B21" s="83">
        <v>830006973</v>
      </c>
      <c r="C21" s="83">
        <v>9314597079.8530006</v>
      </c>
      <c r="D21" s="84">
        <v>96.236968678942205</v>
      </c>
      <c r="E21" s="85">
        <v>87.929505562542531</v>
      </c>
      <c r="F21" s="86">
        <v>476919913</v>
      </c>
      <c r="G21" s="83">
        <v>6699885415.9750004</v>
      </c>
      <c r="H21" s="84">
        <v>94.686079910801453</v>
      </c>
      <c r="I21" s="85">
        <v>85.981349114486392</v>
      </c>
      <c r="J21" s="87">
        <v>9403936</v>
      </c>
      <c r="K21" s="83">
        <v>3002851703.7519999</v>
      </c>
      <c r="L21" s="84">
        <v>82.491108066455439</v>
      </c>
      <c r="M21" s="85">
        <v>81.96693074082259</v>
      </c>
      <c r="N21" s="87">
        <v>467515977</v>
      </c>
      <c r="O21" s="83">
        <v>3697033712.223</v>
      </c>
      <c r="P21" s="84">
        <v>94.968480997703182</v>
      </c>
      <c r="Q21" s="85">
        <v>89.543382012736544</v>
      </c>
      <c r="R21" s="442" t="s">
        <v>417</v>
      </c>
      <c r="S21" s="83">
        <v>105795051</v>
      </c>
      <c r="T21" s="87">
        <v>944915676.89199996</v>
      </c>
      <c r="U21" s="85">
        <v>99.543974120969125</v>
      </c>
      <c r="V21" s="84">
        <v>98.915652659337525</v>
      </c>
      <c r="W21" s="83">
        <v>246946626</v>
      </c>
      <c r="X21" s="87">
        <v>1505908376.4860001</v>
      </c>
      <c r="Y21" s="85">
        <v>97.946318647331225</v>
      </c>
      <c r="Z21" s="84">
        <v>91.782069444121475</v>
      </c>
      <c r="AA21" s="83">
        <v>8270842</v>
      </c>
      <c r="AB21" s="87">
        <v>148214445.102</v>
      </c>
      <c r="AC21" s="85">
        <v>81.198405728037969</v>
      </c>
      <c r="AD21" s="84">
        <v>78.479670542520836</v>
      </c>
      <c r="AE21" s="83">
        <v>345383</v>
      </c>
      <c r="AF21" s="87">
        <v>15673165.398</v>
      </c>
      <c r="AG21" s="85">
        <v>92.806721966503019</v>
      </c>
      <c r="AH21" s="88">
        <v>97.190665237097946</v>
      </c>
    </row>
    <row r="22" spans="1:34">
      <c r="A22" s="442" t="s">
        <v>427</v>
      </c>
      <c r="B22" s="83">
        <v>859393448</v>
      </c>
      <c r="C22" s="83">
        <v>9644554571.9090004</v>
      </c>
      <c r="D22" s="84">
        <v>103.54050941208178</v>
      </c>
      <c r="E22" s="85">
        <v>103.5423699944003</v>
      </c>
      <c r="F22" s="86">
        <v>490567107</v>
      </c>
      <c r="G22" s="83">
        <v>6916074120.6610003</v>
      </c>
      <c r="H22" s="84">
        <v>102.86152740281993</v>
      </c>
      <c r="I22" s="85">
        <v>103.22675226908397</v>
      </c>
      <c r="J22" s="87">
        <v>9423758</v>
      </c>
      <c r="K22" s="83">
        <v>3107291967.8340001</v>
      </c>
      <c r="L22" s="84">
        <v>100.2107840801979</v>
      </c>
      <c r="M22" s="85">
        <v>103.47803602660446</v>
      </c>
      <c r="N22" s="87">
        <v>481143349</v>
      </c>
      <c r="O22" s="83">
        <v>3808782152.8270001</v>
      </c>
      <c r="P22" s="84">
        <v>102.91484626631274</v>
      </c>
      <c r="Q22" s="85">
        <v>103.02265138222953</v>
      </c>
      <c r="R22" s="442" t="s">
        <v>427</v>
      </c>
      <c r="S22" s="83">
        <v>107549630</v>
      </c>
      <c r="T22" s="87">
        <v>937028230.51600003</v>
      </c>
      <c r="U22" s="85">
        <v>101.65846982766709</v>
      </c>
      <c r="V22" s="84">
        <v>99.165275106669498</v>
      </c>
      <c r="W22" s="83">
        <v>260883656</v>
      </c>
      <c r="X22" s="87">
        <v>1626967172.086</v>
      </c>
      <c r="Y22" s="85">
        <v>105.64374181812065</v>
      </c>
      <c r="Z22" s="84">
        <v>108.03892172261421</v>
      </c>
      <c r="AA22" s="83">
        <v>8219031</v>
      </c>
      <c r="AB22" s="87">
        <v>146682592.421</v>
      </c>
      <c r="AC22" s="85">
        <v>99.373570429709574</v>
      </c>
      <c r="AD22" s="84">
        <v>98.966461953188315</v>
      </c>
      <c r="AE22" s="83">
        <v>393055</v>
      </c>
      <c r="AF22" s="87">
        <v>17802456.225000001</v>
      </c>
      <c r="AG22" s="85">
        <v>113.802648074746</v>
      </c>
      <c r="AH22" s="88">
        <v>113.5855825733308</v>
      </c>
    </row>
    <row r="23" spans="1:34">
      <c r="A23" s="442" t="s">
        <v>423</v>
      </c>
      <c r="B23" s="83">
        <v>887394724</v>
      </c>
      <c r="C23" s="83">
        <v>10089491344.577</v>
      </c>
      <c r="D23" s="84">
        <v>103.25826035387693</v>
      </c>
      <c r="E23" s="85">
        <v>104.61334703796415</v>
      </c>
      <c r="F23" s="86">
        <v>499030670</v>
      </c>
      <c r="G23" s="83">
        <v>7252276410.3620014</v>
      </c>
      <c r="H23" s="84">
        <v>101.72526100491284</v>
      </c>
      <c r="I23" s="85">
        <v>104.86117244892785</v>
      </c>
      <c r="J23" s="87">
        <v>9509472</v>
      </c>
      <c r="K23" s="83">
        <v>3351373359.1260004</v>
      </c>
      <c r="L23" s="84">
        <v>100.90955221897676</v>
      </c>
      <c r="M23" s="85">
        <v>107.85511608882194</v>
      </c>
      <c r="N23" s="87">
        <v>489521198</v>
      </c>
      <c r="O23" s="83">
        <v>3900903051.2359996</v>
      </c>
      <c r="P23" s="84">
        <v>101.74123762022531</v>
      </c>
      <c r="Q23" s="85">
        <v>102.41864445674911</v>
      </c>
      <c r="R23" s="442" t="s">
        <v>423</v>
      </c>
      <c r="S23" s="83">
        <v>109713809</v>
      </c>
      <c r="T23" s="87">
        <v>952814701.95499992</v>
      </c>
      <c r="U23" s="85">
        <v>102.01226075812626</v>
      </c>
      <c r="V23" s="84">
        <v>101.68473808204335</v>
      </c>
      <c r="W23" s="83">
        <v>278205415</v>
      </c>
      <c r="X23" s="87">
        <v>1718322316.7870002</v>
      </c>
      <c r="Y23" s="85">
        <v>106.63964897824032</v>
      </c>
      <c r="Z23" s="84">
        <v>105.61505765256899</v>
      </c>
      <c r="AA23" s="83">
        <v>8233776</v>
      </c>
      <c r="AB23" s="87">
        <v>145531711.14600003</v>
      </c>
      <c r="AC23" s="85">
        <v>100.17940071037572</v>
      </c>
      <c r="AD23" s="84">
        <v>99.215393417852354</v>
      </c>
      <c r="AE23" s="83">
        <v>444830</v>
      </c>
      <c r="AF23" s="87">
        <v>20546204.327</v>
      </c>
      <c r="AG23" s="85">
        <v>113.17245678085763</v>
      </c>
      <c r="AH23" s="88">
        <v>115.41218844929359</v>
      </c>
    </row>
    <row r="24" spans="1:34">
      <c r="A24" s="442" t="s">
        <v>297</v>
      </c>
      <c r="B24" s="83">
        <v>911615385</v>
      </c>
      <c r="C24" s="83">
        <v>10407072512.223</v>
      </c>
      <c r="D24" s="84">
        <v>102.72941232857724</v>
      </c>
      <c r="E24" s="85">
        <v>103.14764299606338</v>
      </c>
      <c r="F24" s="86">
        <v>508772551</v>
      </c>
      <c r="G24" s="83">
        <v>7411308685.4980011</v>
      </c>
      <c r="H24" s="84">
        <v>101.95216077601002</v>
      </c>
      <c r="I24" s="85">
        <v>102.19286009160898</v>
      </c>
      <c r="J24" s="87">
        <v>9488941</v>
      </c>
      <c r="K24" s="83">
        <v>3415395220.3369999</v>
      </c>
      <c r="L24" s="84">
        <v>99.784099474713216</v>
      </c>
      <c r="M24" s="85">
        <v>101.91031718494341</v>
      </c>
      <c r="N24" s="87">
        <v>499283610</v>
      </c>
      <c r="O24" s="83">
        <v>3995913465.1609998</v>
      </c>
      <c r="P24" s="84">
        <v>101.99427768192379</v>
      </c>
      <c r="Q24" s="85">
        <v>102.4356004924269</v>
      </c>
      <c r="R24" s="442" t="s">
        <v>297</v>
      </c>
      <c r="S24" s="83">
        <v>113172028</v>
      </c>
      <c r="T24" s="87">
        <v>974518497.35699987</v>
      </c>
      <c r="U24" s="85">
        <v>103.15203622180323</v>
      </c>
      <c r="V24" s="84">
        <v>102.27786109486638</v>
      </c>
      <c r="W24" s="83">
        <v>289173739</v>
      </c>
      <c r="X24" s="87">
        <v>1855141579.128</v>
      </c>
      <c r="Y24" s="85">
        <v>103.94252714311834</v>
      </c>
      <c r="Z24" s="84">
        <v>107.962374753814</v>
      </c>
      <c r="AA24" s="83">
        <v>8166026</v>
      </c>
      <c r="AB24" s="87">
        <v>143129588.537</v>
      </c>
      <c r="AC24" s="85">
        <v>99.177169745691401</v>
      </c>
      <c r="AD24" s="84">
        <v>98.349416364251923</v>
      </c>
      <c r="AE24" s="83">
        <v>497067</v>
      </c>
      <c r="AF24" s="87">
        <v>22974161.703000002</v>
      </c>
      <c r="AG24" s="85">
        <v>111.74313782793426</v>
      </c>
      <c r="AH24" s="88">
        <v>111.81706040375252</v>
      </c>
    </row>
    <row r="25" spans="1:34">
      <c r="A25" s="442" t="s">
        <v>75</v>
      </c>
      <c r="B25" s="83">
        <v>939237263</v>
      </c>
      <c r="C25" s="83">
        <v>10624999094.909998</v>
      </c>
      <c r="D25" s="84">
        <v>103.02999252255928</v>
      </c>
      <c r="E25" s="85">
        <v>102.09402387108426</v>
      </c>
      <c r="F25" s="86">
        <v>520393731</v>
      </c>
      <c r="G25" s="83">
        <v>7577125638.2300005</v>
      </c>
      <c r="H25" s="84">
        <v>102.2841601767152</v>
      </c>
      <c r="I25" s="85">
        <v>102.23735051080061</v>
      </c>
      <c r="J25" s="87">
        <v>9506303</v>
      </c>
      <c r="K25" s="83">
        <v>3527148376.2959995</v>
      </c>
      <c r="L25" s="84">
        <v>100.18297089211536</v>
      </c>
      <c r="M25" s="85">
        <v>103.27204170379945</v>
      </c>
      <c r="N25" s="87">
        <v>510887428</v>
      </c>
      <c r="O25" s="83">
        <v>4049977261.934</v>
      </c>
      <c r="P25" s="84">
        <v>102.32409351470599</v>
      </c>
      <c r="Q25" s="85">
        <v>101.35297716640672</v>
      </c>
      <c r="R25" s="443" t="s">
        <v>74</v>
      </c>
      <c r="S25" s="83">
        <v>116039353</v>
      </c>
      <c r="T25" s="87">
        <v>984427903.01799989</v>
      </c>
      <c r="U25" s="85">
        <v>102.53359867334002</v>
      </c>
      <c r="V25" s="84">
        <v>101.01685146950781</v>
      </c>
      <c r="W25" s="83">
        <v>302231917</v>
      </c>
      <c r="X25" s="87">
        <v>1895865908.628</v>
      </c>
      <c r="Y25" s="85">
        <v>104.51568598350489</v>
      </c>
      <c r="Z25" s="84">
        <v>102.19521409892296</v>
      </c>
      <c r="AA25" s="83">
        <v>8153163</v>
      </c>
      <c r="AB25" s="87">
        <v>139992472.352</v>
      </c>
      <c r="AC25" s="85">
        <v>99.842481520387025</v>
      </c>
      <c r="AD25" s="84">
        <v>97.808198698070711</v>
      </c>
      <c r="AE25" s="83">
        <v>572262</v>
      </c>
      <c r="AF25" s="87">
        <v>27587172.682</v>
      </c>
      <c r="AG25" s="85">
        <v>115.12773931884435</v>
      </c>
      <c r="AH25" s="88">
        <v>120.07912644924765</v>
      </c>
    </row>
    <row r="26" spans="1:34">
      <c r="A26" s="113" t="s">
        <v>77</v>
      </c>
      <c r="B26" s="83">
        <v>951243294</v>
      </c>
      <c r="C26" s="83">
        <v>10847786322.716999</v>
      </c>
      <c r="D26" s="84">
        <v>101.27827456096151</v>
      </c>
      <c r="E26" s="85">
        <v>102.09682114621287</v>
      </c>
      <c r="F26" s="86">
        <v>523249267</v>
      </c>
      <c r="G26" s="83">
        <v>7692411505.2299995</v>
      </c>
      <c r="H26" s="84">
        <v>100.54872605680947</v>
      </c>
      <c r="I26" s="85">
        <v>101.5214986857065</v>
      </c>
      <c r="J26" s="87">
        <v>9490232</v>
      </c>
      <c r="K26" s="83">
        <v>3579088801.2810001</v>
      </c>
      <c r="L26" s="84">
        <v>99.830943743324823</v>
      </c>
      <c r="M26" s="85">
        <v>101.47258973665745</v>
      </c>
      <c r="N26" s="87">
        <v>513759035</v>
      </c>
      <c r="O26" s="83">
        <v>4113322703.9489999</v>
      </c>
      <c r="P26" s="84">
        <v>100.56208214229143</v>
      </c>
      <c r="Q26" s="85">
        <v>101.56409376934958</v>
      </c>
      <c r="R26" s="113" t="s">
        <v>76</v>
      </c>
      <c r="S26" s="83">
        <v>119432755</v>
      </c>
      <c r="T26" s="87">
        <v>990552004.602</v>
      </c>
      <c r="U26" s="85">
        <v>102.92435446447206</v>
      </c>
      <c r="V26" s="84">
        <v>100.62209752133448</v>
      </c>
      <c r="W26" s="83">
        <v>307907031</v>
      </c>
      <c r="X26" s="87">
        <v>1995179856.1800001</v>
      </c>
      <c r="Y26" s="85">
        <v>101.87773483897135</v>
      </c>
      <c r="Z26" s="84">
        <v>105.23844788283954</v>
      </c>
      <c r="AA26" s="83">
        <v>8124696</v>
      </c>
      <c r="AB26" s="87">
        <v>137710186.47999999</v>
      </c>
      <c r="AC26" s="85">
        <v>99.650847162015538</v>
      </c>
      <c r="AD26" s="84">
        <v>98.369708146691366</v>
      </c>
      <c r="AE26" s="83">
        <v>654241</v>
      </c>
      <c r="AF26" s="87">
        <v>31932770.225000001</v>
      </c>
      <c r="AG26" s="85">
        <v>114.32543135836382</v>
      </c>
      <c r="AH26" s="88">
        <v>115.75223961183742</v>
      </c>
    </row>
    <row r="27" spans="1:34">
      <c r="A27" s="442" t="s">
        <v>79</v>
      </c>
      <c r="B27" s="83">
        <v>976312586</v>
      </c>
      <c r="C27" s="83">
        <v>11148112912.152</v>
      </c>
      <c r="D27" s="84">
        <v>102.63542378255126</v>
      </c>
      <c r="E27" s="85">
        <v>102.76855185473251</v>
      </c>
      <c r="F27" s="86">
        <v>531924837</v>
      </c>
      <c r="G27" s="83">
        <v>7881103601.3809996</v>
      </c>
      <c r="H27" s="84">
        <v>101.65801856727686</v>
      </c>
      <c r="I27" s="85">
        <v>102.45296414554407</v>
      </c>
      <c r="J27" s="87">
        <v>9557008</v>
      </c>
      <c r="K27" s="83">
        <v>3664133933.0349998</v>
      </c>
      <c r="L27" s="84">
        <v>100.70362874163668</v>
      </c>
      <c r="M27" s="85">
        <v>102.37616713291833</v>
      </c>
      <c r="N27" s="87">
        <v>522367829</v>
      </c>
      <c r="O27" s="83">
        <v>4216969668.3460002</v>
      </c>
      <c r="P27" s="84">
        <v>101.67564819565655</v>
      </c>
      <c r="Q27" s="85">
        <v>102.51978684525514</v>
      </c>
      <c r="R27" s="442" t="s">
        <v>78</v>
      </c>
      <c r="S27" s="83">
        <v>124241200</v>
      </c>
      <c r="T27" s="87">
        <v>1029825402.488</v>
      </c>
      <c r="U27" s="85">
        <v>104.02606889542152</v>
      </c>
      <c r="V27" s="84">
        <v>103.96479919313069</v>
      </c>
      <c r="W27" s="83">
        <v>319370553</v>
      </c>
      <c r="X27" s="87">
        <v>2062704812.1270001</v>
      </c>
      <c r="Y27" s="85">
        <v>103.72304651919431</v>
      </c>
      <c r="Z27" s="84">
        <v>103.38440445546017</v>
      </c>
      <c r="AA27" s="83">
        <v>8172141</v>
      </c>
      <c r="AB27" s="87">
        <v>135877697.69100001</v>
      </c>
      <c r="AC27" s="85">
        <v>100.58396031063808</v>
      </c>
      <c r="AD27" s="84">
        <v>98.669315004328936</v>
      </c>
      <c r="AE27" s="83">
        <v>775996</v>
      </c>
      <c r="AF27" s="87">
        <v>38601398.465000004</v>
      </c>
      <c r="AG27" s="85">
        <v>118.61011462137041</v>
      </c>
      <c r="AH27" s="88">
        <v>120.88333769044304</v>
      </c>
    </row>
    <row r="28" spans="1:34">
      <c r="A28" s="442" t="s">
        <v>637</v>
      </c>
      <c r="B28" s="83">
        <v>1015550158</v>
      </c>
      <c r="C28" s="83">
        <v>11722769113.511999</v>
      </c>
      <c r="D28" s="84">
        <v>104.01895587157779</v>
      </c>
      <c r="E28" s="85">
        <v>105.15473969350988</v>
      </c>
      <c r="F28" s="86">
        <v>551668143</v>
      </c>
      <c r="G28" s="83">
        <v>8193487433.2469997</v>
      </c>
      <c r="H28" s="84">
        <v>103.71167214363408</v>
      </c>
      <c r="I28" s="85">
        <v>103.96370670487394</v>
      </c>
      <c r="J28" s="87">
        <v>9772545</v>
      </c>
      <c r="K28" s="83">
        <v>3777061870.8920002</v>
      </c>
      <c r="L28" s="84">
        <v>102.25527696534313</v>
      </c>
      <c r="M28" s="85">
        <v>103.08198171575738</v>
      </c>
      <c r="N28" s="87">
        <v>541895598</v>
      </c>
      <c r="O28" s="83">
        <v>4416425562.3549995</v>
      </c>
      <c r="P28" s="84">
        <v>103.73831769796836</v>
      </c>
      <c r="Q28" s="85">
        <v>104.72983942725942</v>
      </c>
      <c r="R28" s="442" t="s">
        <v>637</v>
      </c>
      <c r="S28" s="83">
        <v>129030417</v>
      </c>
      <c r="T28" s="87">
        <v>1056491702.229</v>
      </c>
      <c r="U28" s="85">
        <v>103.85477361776931</v>
      </c>
      <c r="V28" s="84">
        <v>102.58940007467049</v>
      </c>
      <c r="W28" s="83">
        <v>333916812</v>
      </c>
      <c r="X28" s="87">
        <v>2291587523.362</v>
      </c>
      <c r="Y28" s="85">
        <v>104.55466506331284</v>
      </c>
      <c r="Z28" s="84">
        <v>111.09624168661259</v>
      </c>
      <c r="AA28" s="83">
        <v>8296982</v>
      </c>
      <c r="AB28" s="87">
        <v>134402307.60299999</v>
      </c>
      <c r="AC28" s="85">
        <v>101.52764128763809</v>
      </c>
      <c r="AD28" s="84">
        <v>98.914177887120829</v>
      </c>
      <c r="AE28" s="83">
        <v>934786</v>
      </c>
      <c r="AF28" s="87">
        <v>46800147.071000002</v>
      </c>
      <c r="AG28" s="85">
        <v>120.46273434399146</v>
      </c>
      <c r="AH28" s="88">
        <v>121.23951186233273</v>
      </c>
    </row>
    <row r="29" spans="1:34">
      <c r="A29" s="442" t="s">
        <v>646</v>
      </c>
      <c r="B29" s="83">
        <v>1057813322</v>
      </c>
      <c r="C29" s="83">
        <v>11865645888.459</v>
      </c>
      <c r="D29" s="84">
        <v>104.16160281863695</v>
      </c>
      <c r="E29" s="85">
        <v>101.21879714224104</v>
      </c>
      <c r="F29" s="86">
        <v>570871933</v>
      </c>
      <c r="G29" s="83">
        <v>8348157832.2069998</v>
      </c>
      <c r="H29" s="84">
        <v>103.4810402311014</v>
      </c>
      <c r="I29" s="85">
        <v>101.8877236368532</v>
      </c>
      <c r="J29" s="87">
        <v>9905637</v>
      </c>
      <c r="K29" s="83">
        <v>3848310528.1500001</v>
      </c>
      <c r="L29" s="84">
        <v>101.36189702887017</v>
      </c>
      <c r="M29" s="85">
        <v>101.88635134115962</v>
      </c>
      <c r="N29" s="87">
        <v>560966296</v>
      </c>
      <c r="O29" s="83">
        <v>4499847304.0570002</v>
      </c>
      <c r="P29" s="84">
        <v>103.51925685877228</v>
      </c>
      <c r="Q29" s="85">
        <v>101.88889726599437</v>
      </c>
      <c r="R29" s="442" t="s">
        <v>647</v>
      </c>
      <c r="S29" s="83">
        <v>134615924</v>
      </c>
      <c r="T29" s="87">
        <v>1093180326.155</v>
      </c>
      <c r="U29" s="85">
        <v>104.32882968982422</v>
      </c>
      <c r="V29" s="84">
        <v>103.47268453207856</v>
      </c>
      <c r="W29" s="83">
        <v>351199782</v>
      </c>
      <c r="X29" s="87">
        <v>2248456895.3899999</v>
      </c>
      <c r="Y29" s="85">
        <v>105.17583103901937</v>
      </c>
      <c r="Z29" s="84">
        <v>98.117871234142399</v>
      </c>
      <c r="AA29" s="83">
        <v>8315631</v>
      </c>
      <c r="AB29" s="87">
        <v>119213101.233</v>
      </c>
      <c r="AC29" s="85">
        <v>100.2247684760555</v>
      </c>
      <c r="AD29" s="84">
        <v>88.69870120469497</v>
      </c>
      <c r="AE29" s="83">
        <v>1125683</v>
      </c>
      <c r="AF29" s="87">
        <v>56637733.473999999</v>
      </c>
      <c r="AG29" s="85">
        <v>120.42146544770675</v>
      </c>
      <c r="AH29" s="88">
        <v>121.02041770953305</v>
      </c>
    </row>
    <row r="30" spans="1:34" s="87" customFormat="1" ht="14.25" customHeight="1">
      <c r="A30" s="442" t="s">
        <v>652</v>
      </c>
      <c r="B30" s="83">
        <v>1093369276</v>
      </c>
      <c r="C30" s="83">
        <v>12298080851.684999</v>
      </c>
      <c r="D30" s="84">
        <v>103.36126925805536</v>
      </c>
      <c r="E30" s="85">
        <v>103.6444283546891</v>
      </c>
      <c r="F30" s="86">
        <v>586310891</v>
      </c>
      <c r="G30" s="83">
        <v>8617757972.9120007</v>
      </c>
      <c r="H30" s="84">
        <v>102.70445210344576</v>
      </c>
      <c r="I30" s="85">
        <v>103.22945667923153</v>
      </c>
      <c r="J30" s="87">
        <v>10058582</v>
      </c>
      <c r="K30" s="83">
        <v>3965794674.4159999</v>
      </c>
      <c r="L30" s="84">
        <v>101.54401983436301</v>
      </c>
      <c r="M30" s="85">
        <v>103.05287594144534</v>
      </c>
      <c r="N30" s="87">
        <v>576252309</v>
      </c>
      <c r="O30" s="83">
        <v>4651963298.4960003</v>
      </c>
      <c r="P30" s="84">
        <v>102.72494321120497</v>
      </c>
      <c r="Q30" s="85">
        <v>103.38047013955017</v>
      </c>
      <c r="R30" s="442" t="s">
        <v>652</v>
      </c>
      <c r="S30" s="83">
        <v>140479200</v>
      </c>
      <c r="T30" s="87">
        <v>1130468571.967</v>
      </c>
      <c r="U30" s="85">
        <v>104.35555900504015</v>
      </c>
      <c r="V30" s="84">
        <v>103.41098764036055</v>
      </c>
      <c r="W30" s="83">
        <v>365245526</v>
      </c>
      <c r="X30" s="87">
        <v>2363676342.7550001</v>
      </c>
      <c r="Y30" s="85">
        <v>103.99936011349801</v>
      </c>
      <c r="Z30" s="84">
        <v>105.1243787506549</v>
      </c>
      <c r="AA30" s="83">
        <v>8408860</v>
      </c>
      <c r="AB30" s="87">
        <v>118521316.44</v>
      </c>
      <c r="AC30" s="85">
        <v>101.12112959317218</v>
      </c>
      <c r="AD30" s="84">
        <v>99.419707409802285</v>
      </c>
      <c r="AE30" s="83">
        <v>1333659</v>
      </c>
      <c r="AF30" s="87">
        <v>67656647.611000001</v>
      </c>
      <c r="AG30" s="85">
        <v>118.47553885063557</v>
      </c>
      <c r="AH30" s="88">
        <v>119.45507607937441</v>
      </c>
    </row>
    <row r="31" spans="1:34" s="87" customFormat="1" ht="14.25" customHeight="1">
      <c r="A31" s="442" t="s">
        <v>658</v>
      </c>
      <c r="B31" s="83">
        <v>1125852881</v>
      </c>
      <c r="C31" s="83">
        <v>12544512967.245001</v>
      </c>
      <c r="D31" s="84">
        <v>102.97096376430463</v>
      </c>
      <c r="E31" s="85">
        <v>102.00382578820204</v>
      </c>
      <c r="F31" s="86">
        <v>600348030</v>
      </c>
      <c r="G31" s="83">
        <v>8851747017.8460007</v>
      </c>
      <c r="H31" s="84">
        <v>102.39414604358765</v>
      </c>
      <c r="I31" s="85">
        <v>102.71519629199952</v>
      </c>
      <c r="J31" s="87">
        <v>10159641</v>
      </c>
      <c r="K31" s="83">
        <v>4085945481.2740002</v>
      </c>
      <c r="L31" s="84">
        <v>101.00470424161179</v>
      </c>
      <c r="M31" s="85">
        <v>103.02967795163759</v>
      </c>
      <c r="N31" s="87">
        <v>590188389</v>
      </c>
      <c r="O31" s="83">
        <v>4765801536.5719995</v>
      </c>
      <c r="P31" s="84">
        <v>102.4183989864065</v>
      </c>
      <c r="Q31" s="85">
        <v>102.44710095010431</v>
      </c>
      <c r="R31" s="442" t="s">
        <v>657</v>
      </c>
      <c r="S31" s="83">
        <v>145710389</v>
      </c>
      <c r="T31" s="87">
        <v>1163593543.9460001</v>
      </c>
      <c r="U31" s="85">
        <v>103.72381747618154</v>
      </c>
      <c r="V31" s="84">
        <v>102.93019839740994</v>
      </c>
      <c r="W31" s="83">
        <v>378216889</v>
      </c>
      <c r="X31" s="87">
        <v>2343644304.7719998</v>
      </c>
      <c r="Y31" s="85">
        <v>103.5514091416961</v>
      </c>
      <c r="Z31" s="84">
        <v>99.152505035454581</v>
      </c>
      <c r="AA31" s="83">
        <v>8371321</v>
      </c>
      <c r="AB31" s="87">
        <v>104537856.06999999</v>
      </c>
      <c r="AC31" s="85">
        <v>99.553578011763776</v>
      </c>
      <c r="AD31" s="84">
        <v>88.201733839938441</v>
      </c>
      <c r="AE31" s="83">
        <v>1577573</v>
      </c>
      <c r="AF31" s="87">
        <v>80990244.611000001</v>
      </c>
      <c r="AG31" s="85">
        <v>118.28908289150375</v>
      </c>
      <c r="AH31" s="88">
        <v>119.70774117668839</v>
      </c>
    </row>
    <row r="32" spans="1:34" s="87" customFormat="1" ht="14.25" customHeight="1">
      <c r="A32" s="442" t="s">
        <v>662</v>
      </c>
      <c r="B32" s="83">
        <v>1149541498</v>
      </c>
      <c r="C32" s="83">
        <v>12974177266.135</v>
      </c>
      <c r="D32" s="84">
        <v>102.10405972216898</v>
      </c>
      <c r="E32" s="85">
        <v>103.42511741995801</v>
      </c>
      <c r="F32" s="86">
        <v>608524609</v>
      </c>
      <c r="G32" s="83">
        <v>9112849706.8339996</v>
      </c>
      <c r="H32" s="84">
        <v>101.36197315413862</v>
      </c>
      <c r="I32" s="85">
        <v>102.94973058382251</v>
      </c>
      <c r="J32" s="87">
        <v>10248876</v>
      </c>
      <c r="K32" s="83">
        <v>4191819635.7820001</v>
      </c>
      <c r="L32" s="84">
        <v>100.87832827951301</v>
      </c>
      <c r="M32" s="85">
        <v>102.59117883469627</v>
      </c>
      <c r="N32" s="87">
        <v>598275733</v>
      </c>
      <c r="O32" s="83">
        <v>4921030071.052</v>
      </c>
      <c r="P32" s="84">
        <v>101.37029873015682</v>
      </c>
      <c r="Q32" s="85">
        <v>103.25713383758853</v>
      </c>
      <c r="R32" s="443" t="s">
        <v>662</v>
      </c>
      <c r="S32" s="83">
        <v>152703420</v>
      </c>
      <c r="T32" s="87">
        <v>1201465756.9000001</v>
      </c>
      <c r="U32" s="85">
        <v>104.79926726432664</v>
      </c>
      <c r="V32" s="84">
        <v>103.25476307006372</v>
      </c>
      <c r="W32" s="83">
        <v>386500622</v>
      </c>
      <c r="X32" s="87">
        <v>2461121474.6230001</v>
      </c>
      <c r="Y32" s="85">
        <v>102.19020705868056</v>
      </c>
      <c r="Z32" s="84">
        <v>105.01258529768359</v>
      </c>
      <c r="AA32" s="83">
        <v>8365700</v>
      </c>
      <c r="AB32" s="87">
        <v>103845574.428</v>
      </c>
      <c r="AC32" s="85">
        <v>99.932854085991934</v>
      </c>
      <c r="AD32" s="84">
        <v>99.337769428199834</v>
      </c>
      <c r="AE32" s="83">
        <v>1812847</v>
      </c>
      <c r="AF32" s="87">
        <v>94894753.349999994</v>
      </c>
      <c r="AG32" s="85">
        <v>114.91366802043392</v>
      </c>
      <c r="AH32" s="88">
        <v>117.16812784772293</v>
      </c>
    </row>
    <row r="33" spans="1:34" s="87" customFormat="1" ht="14.25" customHeight="1">
      <c r="A33" s="442" t="s">
        <v>670</v>
      </c>
      <c r="B33" s="83">
        <v>1029528639</v>
      </c>
      <c r="C33" s="83">
        <v>12578526740.424</v>
      </c>
      <c r="D33" s="84">
        <v>89.559936791424988</v>
      </c>
      <c r="E33" s="85">
        <v>96.950476954375205</v>
      </c>
      <c r="F33" s="86">
        <v>540196580</v>
      </c>
      <c r="G33" s="83">
        <v>8743570705.5200005</v>
      </c>
      <c r="H33" s="84">
        <v>88.771525754351217</v>
      </c>
      <c r="I33" s="85">
        <v>95.947711054237331</v>
      </c>
      <c r="J33" s="87">
        <v>10170046</v>
      </c>
      <c r="K33" s="83">
        <v>4053271682.1149998</v>
      </c>
      <c r="L33" s="84">
        <v>99.230842484580748</v>
      </c>
      <c r="M33" s="85">
        <v>96.694801644509369</v>
      </c>
      <c r="N33" s="87">
        <v>530026534</v>
      </c>
      <c r="O33" s="83">
        <v>4690299023.4049997</v>
      </c>
      <c r="P33" s="84">
        <v>88.592350443871339</v>
      </c>
      <c r="Q33" s="85">
        <v>95.311326199685766</v>
      </c>
      <c r="R33" s="442" t="s">
        <v>670</v>
      </c>
      <c r="S33" s="83">
        <v>145635492</v>
      </c>
      <c r="T33" s="87">
        <v>1220290295.2019999</v>
      </c>
      <c r="U33" s="85">
        <v>95.371467122347354</v>
      </c>
      <c r="V33" s="84">
        <v>101.56679773800386</v>
      </c>
      <c r="W33" s="83">
        <v>341556875</v>
      </c>
      <c r="X33" s="87">
        <v>2399563984.8200002</v>
      </c>
      <c r="Y33" s="85">
        <v>88.371623629625105</v>
      </c>
      <c r="Z33" s="84">
        <v>97.498803271690221</v>
      </c>
      <c r="AA33" s="83">
        <v>7616771</v>
      </c>
      <c r="AB33" s="87">
        <v>99042598.996000007</v>
      </c>
      <c r="AC33" s="85">
        <v>91.04762303214315</v>
      </c>
      <c r="AD33" s="84">
        <v>95.374886740763245</v>
      </c>
      <c r="AE33" s="83">
        <v>2139692</v>
      </c>
      <c r="AF33" s="87">
        <v>116059155.88600001</v>
      </c>
      <c r="AG33" s="85">
        <v>118.02937589327726</v>
      </c>
      <c r="AH33" s="88">
        <v>122.30302707878845</v>
      </c>
    </row>
    <row r="34" spans="1:34" s="87" customFormat="1" ht="14.25" customHeight="1">
      <c r="A34" s="443" t="s">
        <v>673</v>
      </c>
      <c r="B34" s="83">
        <v>1134078307</v>
      </c>
      <c r="C34" s="83">
        <v>13582194252.007999</v>
      </c>
      <c r="D34" s="84">
        <v>110.15510050323137</v>
      </c>
      <c r="E34" s="85">
        <v>107.97921356209773</v>
      </c>
      <c r="F34" s="86">
        <v>602310910</v>
      </c>
      <c r="G34" s="83">
        <v>9531089061.3479996</v>
      </c>
      <c r="H34" s="84">
        <v>111.49846783554239</v>
      </c>
      <c r="I34" s="85">
        <v>109.0068277863965</v>
      </c>
      <c r="J34" s="87">
        <v>11929924</v>
      </c>
      <c r="K34" s="83">
        <v>4260559776.4510002</v>
      </c>
      <c r="L34" s="84">
        <v>117.30452349969704</v>
      </c>
      <c r="M34" s="85">
        <v>105.11409327064494</v>
      </c>
      <c r="N34" s="87">
        <v>590380986</v>
      </c>
      <c r="O34" s="83">
        <v>5270529284.8970003</v>
      </c>
      <c r="P34" s="84">
        <v>111.38706236922093</v>
      </c>
      <c r="Q34" s="85">
        <v>112.37085862962255</v>
      </c>
      <c r="R34" s="443" t="s">
        <v>672</v>
      </c>
      <c r="S34" s="83">
        <v>156869190</v>
      </c>
      <c r="T34" s="87">
        <v>1283940250.372</v>
      </c>
      <c r="U34" s="85">
        <v>107.71357163403547</v>
      </c>
      <c r="V34" s="84">
        <v>105.21596831674087</v>
      </c>
      <c r="W34" s="83">
        <v>372422246</v>
      </c>
      <c r="X34" s="87">
        <v>2532591277.1890001</v>
      </c>
      <c r="Y34" s="85">
        <v>109.03667097902803</v>
      </c>
      <c r="Z34" s="84">
        <v>105.54381100943966</v>
      </c>
      <c r="AA34" s="83">
        <v>7961028</v>
      </c>
      <c r="AB34" s="87">
        <v>97426620.694000006</v>
      </c>
      <c r="AC34" s="85">
        <v>104.5197236466739</v>
      </c>
      <c r="AD34" s="84">
        <v>98.368400750403111</v>
      </c>
      <c r="AE34" s="83">
        <v>2475961</v>
      </c>
      <c r="AF34" s="87">
        <v>137147042.405</v>
      </c>
      <c r="AG34" s="85">
        <v>115.71576656827244</v>
      </c>
      <c r="AH34" s="88">
        <v>118.16994648807695</v>
      </c>
    </row>
    <row r="35" spans="1:34" s="87" customFormat="1" ht="14.25" customHeight="1">
      <c r="A35" s="113" t="s">
        <v>705</v>
      </c>
      <c r="B35" s="83">
        <v>1262191454</v>
      </c>
      <c r="C35" s="83">
        <v>14402282007.924999</v>
      </c>
      <c r="D35" s="85">
        <v>111.29667556545546</v>
      </c>
      <c r="E35" s="88">
        <v>106.03796220773208</v>
      </c>
      <c r="F35" s="83">
        <v>685615690</v>
      </c>
      <c r="G35" s="83">
        <v>10163070168.375</v>
      </c>
      <c r="H35" s="85">
        <v>113.83086021138153</v>
      </c>
      <c r="I35" s="85">
        <v>106.63073341314069</v>
      </c>
      <c r="J35" s="87">
        <v>12661710</v>
      </c>
      <c r="K35" s="83">
        <v>4297264493.5950003</v>
      </c>
      <c r="L35" s="84">
        <v>106.1340374004059</v>
      </c>
      <c r="M35" s="85">
        <v>100.86149987489613</v>
      </c>
      <c r="N35" s="87">
        <v>672953980</v>
      </c>
      <c r="O35" s="83">
        <v>5865805674.7799997</v>
      </c>
      <c r="P35" s="84">
        <v>113.98639115386415</v>
      </c>
      <c r="Q35" s="85">
        <v>111.29443283028135</v>
      </c>
      <c r="R35" s="113" t="s">
        <v>705</v>
      </c>
      <c r="S35" s="83">
        <v>160018215</v>
      </c>
      <c r="T35" s="87">
        <v>1310113807.4990001</v>
      </c>
      <c r="U35" s="85">
        <v>102.00742096010057</v>
      </c>
      <c r="V35" s="84">
        <v>102.03853388967413</v>
      </c>
      <c r="W35" s="83">
        <v>413715742</v>
      </c>
      <c r="X35" s="87">
        <v>2674837424.3460002</v>
      </c>
      <c r="Y35" s="85">
        <v>111.08781670362409</v>
      </c>
      <c r="Z35" s="84">
        <v>105.61662469732912</v>
      </c>
      <c r="AA35" s="83">
        <v>7849458</v>
      </c>
      <c r="AB35" s="87">
        <v>93831613.708000004</v>
      </c>
      <c r="AC35" s="85">
        <v>98.598547825733064</v>
      </c>
      <c r="AD35" s="84">
        <v>96.310036250470716</v>
      </c>
      <c r="AE35" s="83">
        <v>2841807</v>
      </c>
      <c r="AF35" s="87">
        <v>160428993.99700001</v>
      </c>
      <c r="AG35" s="85">
        <v>114.77591932990867</v>
      </c>
      <c r="AH35" s="88">
        <v>116.9759049730344</v>
      </c>
    </row>
    <row r="36" spans="1:34" s="87" customFormat="1" ht="14.25" customHeight="1">
      <c r="A36" s="443"/>
      <c r="B36" s="83"/>
      <c r="C36" s="83"/>
      <c r="D36" s="84"/>
      <c r="E36" s="85"/>
      <c r="F36" s="86"/>
      <c r="G36" s="83"/>
      <c r="H36" s="84"/>
      <c r="I36" s="85"/>
      <c r="K36" s="83"/>
      <c r="L36" s="84"/>
      <c r="M36" s="85"/>
      <c r="O36" s="83"/>
      <c r="P36" s="84"/>
      <c r="Q36" s="85"/>
      <c r="R36" s="443"/>
      <c r="S36" s="83"/>
      <c r="U36" s="85"/>
      <c r="V36" s="84"/>
      <c r="W36" s="83"/>
      <c r="Y36" s="85"/>
      <c r="Z36" s="84"/>
      <c r="AA36" s="83"/>
      <c r="AC36" s="85"/>
      <c r="AD36" s="84"/>
      <c r="AE36" s="83"/>
      <c r="AG36" s="85"/>
      <c r="AH36" s="88"/>
    </row>
    <row r="37" spans="1:34" s="87" customFormat="1" ht="14.25" customHeight="1">
      <c r="A37" s="443"/>
      <c r="B37" s="83"/>
      <c r="C37" s="83"/>
      <c r="D37" s="84"/>
      <c r="E37" s="85"/>
      <c r="F37" s="86"/>
      <c r="G37" s="83"/>
      <c r="H37" s="84"/>
      <c r="I37" s="85"/>
      <c r="K37" s="83"/>
      <c r="L37" s="84"/>
      <c r="M37" s="85"/>
      <c r="O37" s="83"/>
      <c r="P37" s="84"/>
      <c r="Q37" s="85"/>
      <c r="R37" s="443"/>
      <c r="S37" s="83"/>
      <c r="U37" s="85"/>
      <c r="V37" s="84"/>
      <c r="W37" s="83"/>
      <c r="Y37" s="85"/>
      <c r="Z37" s="84"/>
      <c r="AA37" s="83"/>
      <c r="AC37" s="85"/>
      <c r="AD37" s="84"/>
      <c r="AE37" s="83"/>
      <c r="AG37" s="85"/>
      <c r="AH37" s="88"/>
    </row>
    <row r="38" spans="1:34" s="87" customFormat="1" ht="14.25" customHeight="1">
      <c r="A38" s="443"/>
      <c r="B38" s="83"/>
      <c r="C38" s="83"/>
      <c r="D38" s="84"/>
      <c r="E38" s="85"/>
      <c r="F38" s="86"/>
      <c r="G38" s="83"/>
      <c r="H38" s="84"/>
      <c r="I38" s="85"/>
      <c r="K38" s="83"/>
      <c r="L38" s="84"/>
      <c r="M38" s="85"/>
      <c r="O38" s="83"/>
      <c r="P38" s="84"/>
      <c r="Q38" s="85"/>
      <c r="R38" s="443"/>
      <c r="S38" s="83"/>
      <c r="U38" s="85"/>
      <c r="V38" s="84"/>
      <c r="W38" s="83"/>
      <c r="Y38" s="85"/>
      <c r="Z38" s="84"/>
      <c r="AA38" s="83"/>
      <c r="AC38" s="85"/>
      <c r="AD38" s="84"/>
      <c r="AE38" s="83"/>
      <c r="AG38" s="85"/>
      <c r="AH38" s="88"/>
    </row>
    <row r="39" spans="1:34" s="87" customFormat="1" ht="14.25" customHeight="1">
      <c r="A39" s="443"/>
      <c r="B39" s="83"/>
      <c r="C39" s="83"/>
      <c r="D39" s="84"/>
      <c r="E39" s="85"/>
      <c r="F39" s="86"/>
      <c r="G39" s="83"/>
      <c r="H39" s="84"/>
      <c r="I39" s="85"/>
      <c r="K39" s="83"/>
      <c r="L39" s="84"/>
      <c r="M39" s="85"/>
      <c r="O39" s="83"/>
      <c r="P39" s="84"/>
      <c r="Q39" s="85"/>
      <c r="R39" s="443"/>
      <c r="S39" s="83"/>
      <c r="U39" s="85"/>
      <c r="V39" s="84"/>
      <c r="W39" s="83"/>
      <c r="Y39" s="85"/>
      <c r="Z39" s="84"/>
      <c r="AA39" s="83"/>
      <c r="AC39" s="85"/>
      <c r="AD39" s="84"/>
      <c r="AE39" s="83"/>
      <c r="AG39" s="85"/>
      <c r="AH39" s="88"/>
    </row>
    <row r="40" spans="1:34" s="87" customFormat="1" ht="14.25" customHeight="1">
      <c r="A40" s="443"/>
      <c r="B40" s="83"/>
      <c r="C40" s="83"/>
      <c r="D40" s="84"/>
      <c r="E40" s="85"/>
      <c r="F40" s="86"/>
      <c r="G40" s="83"/>
      <c r="H40" s="84"/>
      <c r="I40" s="85"/>
      <c r="K40" s="83"/>
      <c r="L40" s="84"/>
      <c r="M40" s="85"/>
      <c r="O40" s="83"/>
      <c r="P40" s="84"/>
      <c r="Q40" s="85"/>
      <c r="R40" s="443"/>
      <c r="S40" s="83"/>
      <c r="U40" s="85"/>
      <c r="V40" s="84"/>
      <c r="W40" s="83"/>
      <c r="Y40" s="85"/>
      <c r="Z40" s="84"/>
      <c r="AA40" s="83"/>
      <c r="AC40" s="85"/>
      <c r="AD40" s="84"/>
      <c r="AE40" s="83"/>
      <c r="AG40" s="85"/>
      <c r="AH40" s="88"/>
    </row>
    <row r="41" spans="1:34" s="87" customFormat="1" ht="14.25" customHeight="1">
      <c r="A41" s="443"/>
      <c r="B41" s="83"/>
      <c r="C41" s="83"/>
      <c r="D41" s="84"/>
      <c r="E41" s="85"/>
      <c r="F41" s="86"/>
      <c r="G41" s="83"/>
      <c r="H41" s="84"/>
      <c r="I41" s="85"/>
      <c r="K41" s="83"/>
      <c r="L41" s="84"/>
      <c r="M41" s="85"/>
      <c r="O41" s="83"/>
      <c r="P41" s="84"/>
      <c r="Q41" s="85"/>
      <c r="R41" s="443"/>
      <c r="S41" s="83"/>
      <c r="U41" s="85"/>
      <c r="V41" s="84"/>
      <c r="W41" s="83"/>
      <c r="Y41" s="85"/>
      <c r="Z41" s="84"/>
      <c r="AA41" s="83"/>
      <c r="AC41" s="85"/>
      <c r="AD41" s="84"/>
      <c r="AE41" s="83"/>
      <c r="AG41" s="85"/>
      <c r="AH41" s="88"/>
    </row>
    <row r="42" spans="1:34" s="87" customFormat="1" ht="14.25" customHeight="1">
      <c r="A42" s="443"/>
      <c r="B42" s="83"/>
      <c r="C42" s="83"/>
      <c r="D42" s="84"/>
      <c r="E42" s="85"/>
      <c r="F42" s="86"/>
      <c r="G42" s="83"/>
      <c r="H42" s="84"/>
      <c r="I42" s="85"/>
      <c r="K42" s="83"/>
      <c r="L42" s="84"/>
      <c r="M42" s="85"/>
      <c r="O42" s="83"/>
      <c r="P42" s="84"/>
      <c r="Q42" s="85"/>
      <c r="R42" s="443"/>
      <c r="S42" s="83"/>
      <c r="U42" s="85"/>
      <c r="V42" s="84"/>
      <c r="W42" s="83"/>
      <c r="Y42" s="85"/>
      <c r="Z42" s="84"/>
      <c r="AA42" s="83"/>
      <c r="AC42" s="85"/>
      <c r="AD42" s="84"/>
      <c r="AE42" s="83"/>
      <c r="AG42" s="85"/>
      <c r="AH42" s="88"/>
    </row>
    <row r="43" spans="1:34" s="87" customFormat="1" ht="14.25" customHeight="1">
      <c r="A43" s="443"/>
      <c r="B43" s="83"/>
      <c r="C43" s="83"/>
      <c r="D43" s="84"/>
      <c r="E43" s="85"/>
      <c r="F43" s="86"/>
      <c r="G43" s="83"/>
      <c r="H43" s="84"/>
      <c r="I43" s="85"/>
      <c r="K43" s="83"/>
      <c r="L43" s="84"/>
      <c r="M43" s="85"/>
      <c r="O43" s="83"/>
      <c r="P43" s="84"/>
      <c r="Q43" s="85"/>
      <c r="R43" s="443"/>
      <c r="S43" s="83"/>
      <c r="U43" s="85"/>
      <c r="V43" s="84"/>
      <c r="W43" s="83"/>
      <c r="Y43" s="85"/>
      <c r="Z43" s="84"/>
      <c r="AA43" s="83"/>
      <c r="AC43" s="85"/>
      <c r="AD43" s="84"/>
      <c r="AE43" s="83"/>
      <c r="AG43" s="85"/>
      <c r="AH43" s="88"/>
    </row>
    <row r="44" spans="1:34" s="87" customFormat="1" ht="14.25" customHeight="1">
      <c r="A44" s="443"/>
      <c r="B44" s="83"/>
      <c r="C44" s="83"/>
      <c r="D44" s="84"/>
      <c r="E44" s="85"/>
      <c r="F44" s="86"/>
      <c r="G44" s="83"/>
      <c r="H44" s="84"/>
      <c r="I44" s="85"/>
      <c r="K44" s="83"/>
      <c r="L44" s="84"/>
      <c r="M44" s="85"/>
      <c r="O44" s="83"/>
      <c r="P44" s="84"/>
      <c r="Q44" s="85"/>
      <c r="R44" s="443"/>
      <c r="S44" s="83"/>
      <c r="U44" s="85"/>
      <c r="V44" s="84"/>
      <c r="W44" s="83"/>
      <c r="Y44" s="85"/>
      <c r="Z44" s="84"/>
      <c r="AA44" s="83"/>
      <c r="AC44" s="85"/>
      <c r="AD44" s="84"/>
      <c r="AE44" s="83"/>
      <c r="AG44" s="85"/>
      <c r="AH44" s="88"/>
    </row>
    <row r="45" spans="1:34" s="87" customFormat="1" ht="14.25" customHeight="1">
      <c r="A45" s="443"/>
      <c r="B45" s="83"/>
      <c r="C45" s="83"/>
      <c r="D45" s="84"/>
      <c r="E45" s="85"/>
      <c r="F45" s="86"/>
      <c r="G45" s="83"/>
      <c r="H45" s="84"/>
      <c r="I45" s="85"/>
      <c r="K45" s="83"/>
      <c r="L45" s="84"/>
      <c r="M45" s="85"/>
      <c r="O45" s="83"/>
      <c r="P45" s="84"/>
      <c r="Q45" s="85"/>
      <c r="R45" s="443"/>
      <c r="S45" s="83"/>
      <c r="U45" s="85"/>
      <c r="V45" s="84"/>
      <c r="W45" s="83"/>
      <c r="Y45" s="85"/>
      <c r="Z45" s="84"/>
      <c r="AA45" s="83"/>
      <c r="AC45" s="85"/>
      <c r="AD45" s="84"/>
      <c r="AE45" s="83"/>
      <c r="AG45" s="85"/>
      <c r="AH45" s="88"/>
    </row>
    <row r="46" spans="1:34" s="87" customFormat="1" ht="14.25" customHeight="1">
      <c r="A46" s="443"/>
      <c r="B46" s="83"/>
      <c r="C46" s="83"/>
      <c r="D46" s="84"/>
      <c r="E46" s="85"/>
      <c r="F46" s="86"/>
      <c r="G46" s="83"/>
      <c r="H46" s="84"/>
      <c r="I46" s="85"/>
      <c r="K46" s="83"/>
      <c r="L46" s="84"/>
      <c r="M46" s="85"/>
      <c r="O46" s="83"/>
      <c r="P46" s="84"/>
      <c r="Q46" s="85"/>
      <c r="R46" s="443"/>
      <c r="S46" s="83"/>
      <c r="U46" s="85"/>
      <c r="V46" s="84"/>
      <c r="W46" s="83"/>
      <c r="Y46" s="85"/>
      <c r="Z46" s="84"/>
      <c r="AA46" s="83"/>
      <c r="AC46" s="85"/>
      <c r="AD46" s="84"/>
      <c r="AE46" s="83"/>
      <c r="AG46" s="85"/>
      <c r="AH46" s="88"/>
    </row>
    <row r="47" spans="1:34" s="87" customFormat="1" ht="14.25" customHeight="1">
      <c r="A47" s="443"/>
      <c r="B47" s="83"/>
      <c r="C47" s="83"/>
      <c r="D47" s="85"/>
      <c r="E47" s="88"/>
      <c r="F47" s="83"/>
      <c r="G47" s="83"/>
      <c r="H47" s="85"/>
      <c r="I47" s="85"/>
      <c r="K47" s="83"/>
      <c r="L47" s="84"/>
      <c r="M47" s="85"/>
      <c r="O47" s="83"/>
      <c r="P47" s="84"/>
      <c r="Q47" s="85"/>
      <c r="R47" s="443"/>
      <c r="S47" s="83"/>
      <c r="U47" s="85"/>
      <c r="V47" s="84"/>
      <c r="W47" s="83"/>
      <c r="Y47" s="85"/>
      <c r="Z47" s="84"/>
      <c r="AA47" s="83"/>
      <c r="AC47" s="85"/>
      <c r="AD47" s="84"/>
      <c r="AE47" s="83"/>
      <c r="AG47" s="85"/>
      <c r="AH47" s="88"/>
    </row>
    <row r="48" spans="1:34" s="87" customFormat="1" ht="14.25" customHeight="1">
      <c r="A48" s="443"/>
      <c r="B48" s="83"/>
      <c r="C48" s="83"/>
      <c r="D48" s="84"/>
      <c r="E48" s="85"/>
      <c r="F48" s="86"/>
      <c r="G48" s="83"/>
      <c r="H48" s="84"/>
      <c r="I48" s="85"/>
      <c r="K48" s="83"/>
      <c r="L48" s="84"/>
      <c r="M48" s="85"/>
      <c r="O48" s="83"/>
      <c r="P48" s="84"/>
      <c r="Q48" s="85"/>
      <c r="R48" s="443"/>
      <c r="S48" s="83"/>
      <c r="U48" s="85"/>
      <c r="V48" s="84"/>
      <c r="W48" s="83"/>
      <c r="Y48" s="85"/>
      <c r="Z48" s="84"/>
      <c r="AA48" s="83"/>
      <c r="AC48" s="85"/>
      <c r="AD48" s="84"/>
      <c r="AE48" s="83"/>
      <c r="AG48" s="85"/>
      <c r="AH48" s="88"/>
    </row>
    <row r="49" spans="1:34" s="87" customFormat="1" ht="14.25" customHeight="1">
      <c r="A49" s="443"/>
      <c r="B49" s="83"/>
      <c r="C49" s="83"/>
      <c r="D49" s="84"/>
      <c r="E49" s="85"/>
      <c r="F49" s="86"/>
      <c r="G49" s="83"/>
      <c r="H49" s="84"/>
      <c r="I49" s="85"/>
      <c r="K49" s="83"/>
      <c r="L49" s="84"/>
      <c r="M49" s="85"/>
      <c r="O49" s="83"/>
      <c r="P49" s="84"/>
      <c r="Q49" s="85"/>
      <c r="R49" s="443"/>
      <c r="S49" s="83"/>
      <c r="U49" s="85"/>
      <c r="V49" s="84"/>
      <c r="W49" s="83"/>
      <c r="Y49" s="85"/>
      <c r="Z49" s="84"/>
      <c r="AA49" s="83"/>
      <c r="AC49" s="85"/>
      <c r="AD49" s="84"/>
      <c r="AE49" s="83"/>
      <c r="AG49" s="85"/>
      <c r="AH49" s="88"/>
    </row>
    <row r="50" spans="1:34" s="87" customFormat="1" ht="14.25" customHeight="1">
      <c r="A50" s="443"/>
      <c r="B50" s="83"/>
      <c r="C50" s="83"/>
      <c r="D50" s="84"/>
      <c r="E50" s="85"/>
      <c r="F50" s="86"/>
      <c r="G50" s="83"/>
      <c r="H50" s="84"/>
      <c r="I50" s="85"/>
      <c r="K50" s="83"/>
      <c r="L50" s="84"/>
      <c r="M50" s="85"/>
      <c r="O50" s="83"/>
      <c r="P50" s="84"/>
      <c r="Q50" s="85"/>
      <c r="R50" s="443"/>
      <c r="S50" s="83"/>
      <c r="U50" s="85"/>
      <c r="V50" s="84"/>
      <c r="W50" s="83"/>
      <c r="Y50" s="85"/>
      <c r="Z50" s="84"/>
      <c r="AA50" s="83"/>
      <c r="AC50" s="85"/>
      <c r="AD50" s="84"/>
      <c r="AE50" s="83"/>
      <c r="AG50" s="85"/>
      <c r="AH50" s="88"/>
    </row>
    <row r="51" spans="1:34" s="87" customFormat="1" ht="14.25" customHeight="1">
      <c r="A51" s="443"/>
      <c r="B51" s="83"/>
      <c r="C51" s="83"/>
      <c r="D51" s="84"/>
      <c r="E51" s="85"/>
      <c r="F51" s="86"/>
      <c r="G51" s="83"/>
      <c r="H51" s="84"/>
      <c r="I51" s="85"/>
      <c r="K51" s="83"/>
      <c r="L51" s="84"/>
      <c r="M51" s="85"/>
      <c r="O51" s="83"/>
      <c r="P51" s="84"/>
      <c r="Q51" s="85"/>
      <c r="R51" s="443"/>
      <c r="S51" s="83"/>
      <c r="U51" s="85"/>
      <c r="V51" s="84"/>
      <c r="W51" s="83"/>
      <c r="Y51" s="85"/>
      <c r="Z51" s="84"/>
      <c r="AA51" s="83"/>
      <c r="AC51" s="85"/>
      <c r="AD51" s="84"/>
      <c r="AE51" s="83"/>
      <c r="AG51" s="85"/>
      <c r="AH51" s="88"/>
    </row>
    <row r="52" spans="1:34" s="87" customFormat="1" ht="14.25" customHeight="1">
      <c r="A52" s="443"/>
      <c r="B52" s="83"/>
      <c r="C52" s="83"/>
      <c r="D52" s="84"/>
      <c r="E52" s="85"/>
      <c r="F52" s="86"/>
      <c r="G52" s="83"/>
      <c r="H52" s="84"/>
      <c r="I52" s="85"/>
      <c r="K52" s="83"/>
      <c r="L52" s="84"/>
      <c r="M52" s="85"/>
      <c r="O52" s="83"/>
      <c r="P52" s="84"/>
      <c r="Q52" s="85"/>
      <c r="R52" s="443"/>
      <c r="S52" s="83"/>
      <c r="U52" s="85"/>
      <c r="V52" s="84"/>
      <c r="W52" s="83"/>
      <c r="Y52" s="85"/>
      <c r="Z52" s="84"/>
      <c r="AA52" s="83"/>
      <c r="AC52" s="85"/>
      <c r="AD52" s="84"/>
      <c r="AE52" s="83"/>
      <c r="AG52" s="85"/>
      <c r="AH52" s="88"/>
    </row>
    <row r="53" spans="1:34" s="87" customFormat="1" ht="14.25" customHeight="1">
      <c r="A53" s="443"/>
      <c r="B53" s="83"/>
      <c r="C53" s="83"/>
      <c r="D53" s="84"/>
      <c r="E53" s="85"/>
      <c r="F53" s="86"/>
      <c r="G53" s="83"/>
      <c r="H53" s="84"/>
      <c r="I53" s="85"/>
      <c r="K53" s="83"/>
      <c r="L53" s="84"/>
      <c r="M53" s="85"/>
      <c r="O53" s="83"/>
      <c r="P53" s="84"/>
      <c r="Q53" s="85"/>
      <c r="R53" s="443"/>
      <c r="S53" s="83"/>
      <c r="U53" s="85"/>
      <c r="V53" s="84"/>
      <c r="W53" s="83"/>
      <c r="Y53" s="85"/>
      <c r="Z53" s="84"/>
      <c r="AA53" s="83"/>
      <c r="AC53" s="85"/>
      <c r="AD53" s="84"/>
      <c r="AE53" s="83"/>
      <c r="AG53" s="85"/>
      <c r="AH53" s="88"/>
    </row>
    <row r="54" spans="1:34">
      <c r="A54" s="443"/>
      <c r="B54" s="83"/>
      <c r="C54" s="83"/>
      <c r="D54" s="84"/>
      <c r="E54" s="85"/>
      <c r="F54" s="86"/>
      <c r="G54" s="83"/>
      <c r="H54" s="84"/>
      <c r="I54" s="85"/>
      <c r="J54" s="87"/>
      <c r="K54" s="83"/>
      <c r="L54" s="84"/>
      <c r="M54" s="85"/>
      <c r="N54" s="87"/>
      <c r="O54" s="83"/>
      <c r="P54" s="84"/>
      <c r="Q54" s="85"/>
      <c r="R54" s="443"/>
      <c r="S54" s="83"/>
      <c r="T54" s="87"/>
      <c r="U54" s="85"/>
      <c r="V54" s="84"/>
      <c r="W54" s="83"/>
      <c r="X54" s="87"/>
      <c r="Y54" s="85"/>
      <c r="Z54" s="84"/>
      <c r="AA54" s="83"/>
      <c r="AB54" s="87"/>
      <c r="AC54" s="85"/>
      <c r="AD54" s="84"/>
      <c r="AE54" s="83"/>
      <c r="AF54" s="87"/>
      <c r="AG54" s="85"/>
      <c r="AH54" s="88"/>
    </row>
    <row r="55" spans="1:34">
      <c r="A55" s="495"/>
      <c r="B55" s="139"/>
      <c r="C55" s="139"/>
      <c r="D55" s="140"/>
      <c r="E55" s="141"/>
      <c r="F55" s="142"/>
      <c r="G55" s="139"/>
      <c r="H55" s="140"/>
      <c r="I55" s="141"/>
      <c r="J55" s="143"/>
      <c r="K55" s="139"/>
      <c r="L55" s="140"/>
      <c r="M55" s="141"/>
      <c r="N55" s="143"/>
      <c r="O55" s="139"/>
      <c r="P55" s="140"/>
      <c r="Q55" s="141"/>
      <c r="R55" s="495"/>
      <c r="S55" s="139"/>
      <c r="T55" s="143"/>
      <c r="U55" s="141"/>
      <c r="V55" s="140"/>
      <c r="W55" s="139"/>
      <c r="X55" s="143"/>
      <c r="Y55" s="141"/>
      <c r="Z55" s="140"/>
      <c r="AA55" s="139"/>
      <c r="AB55" s="143"/>
      <c r="AC55" s="141"/>
      <c r="AD55" s="140"/>
      <c r="AE55" s="139"/>
      <c r="AF55" s="143"/>
      <c r="AG55" s="141"/>
      <c r="AH55" s="144"/>
    </row>
    <row r="56" spans="1:34">
      <c r="A56" s="81" t="s">
        <v>226</v>
      </c>
    </row>
    <row r="59" spans="1:34">
      <c r="D59" s="81"/>
      <c r="E59" s="81"/>
      <c r="H59" s="81"/>
      <c r="I59" s="81"/>
      <c r="L59" s="81"/>
      <c r="M59" s="81"/>
      <c r="P59" s="81"/>
      <c r="Q59" s="81"/>
      <c r="U59" s="81"/>
      <c r="V59" s="81"/>
      <c r="Y59" s="81"/>
      <c r="Z59" s="81"/>
      <c r="AC59" s="81"/>
      <c r="AD59" s="81"/>
      <c r="AG59" s="81"/>
      <c r="AH59" s="81"/>
    </row>
  </sheetData>
  <customSheetViews>
    <customSheetView guid="{6F28069D-A7F4-41D2-AA1B-4487F97E36F1}" showPageBreaks="1" printArea="1" showRuler="0" topLeftCell="L38">
      <selection activeCell="S43" sqref="S43:AH43"/>
      <pageMargins left="0.78740157480314965" right="0.39370078740157483" top="0.98425196850393704" bottom="0.79" header="0.51181102362204722" footer="0.51181102362204722"/>
      <printOptions horizontalCentered="1"/>
      <pageSetup paperSize="8" orientation="landscape" horizontalDpi="4294967292" r:id="rId1"/>
      <headerFooter alignWithMargins="0"/>
    </customSheetView>
  </customSheetViews>
  <mergeCells count="37">
    <mergeCell ref="T1:AH1"/>
    <mergeCell ref="A3:A6"/>
    <mergeCell ref="D5:E5"/>
    <mergeCell ref="B5:B6"/>
    <mergeCell ref="C5:C6"/>
    <mergeCell ref="B3:E4"/>
    <mergeCell ref="O5:O6"/>
    <mergeCell ref="F5:F6"/>
    <mergeCell ref="G5:G6"/>
    <mergeCell ref="H5:I5"/>
    <mergeCell ref="F3:Q3"/>
    <mergeCell ref="S3:V4"/>
    <mergeCell ref="K5:K6"/>
    <mergeCell ref="L5:M5"/>
    <mergeCell ref="N5:N6"/>
    <mergeCell ref="J5:J6"/>
    <mergeCell ref="R3:R6"/>
    <mergeCell ref="W5:W6"/>
    <mergeCell ref="X5:X6"/>
    <mergeCell ref="Y5:Z5"/>
    <mergeCell ref="AA5:AA6"/>
    <mergeCell ref="B1:Q1"/>
    <mergeCell ref="AE5:AE6"/>
    <mergeCell ref="AF5:AF6"/>
    <mergeCell ref="AG5:AH5"/>
    <mergeCell ref="AE3:AH4"/>
    <mergeCell ref="F4:I4"/>
    <mergeCell ref="J4:M4"/>
    <mergeCell ref="N4:Q4"/>
    <mergeCell ref="W3:Z4"/>
    <mergeCell ref="AA3:AD4"/>
    <mergeCell ref="P5:Q5"/>
    <mergeCell ref="S5:S6"/>
    <mergeCell ref="T5:T6"/>
    <mergeCell ref="AB5:AB6"/>
    <mergeCell ref="AC5:AD5"/>
    <mergeCell ref="U5:V5"/>
  </mergeCells>
  <phoneticPr fontId="2"/>
  <printOptions horizontalCentered="1"/>
  <pageMargins left="0.78740157480314965" right="0.39370078740157483" top="0.59055118110236227" bottom="0.78740157480314965" header="0.51181102362204722" footer="0.51181102362204722"/>
  <pageSetup paperSize="8" orientation="landscape" horizontalDpi="4294967292" r:id="rId2"/>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14"/>
  <dimension ref="A1:AO111"/>
  <sheetViews>
    <sheetView zoomScaleNormal="100" workbookViewId="0">
      <pane xSplit="1" ySplit="6" topLeftCell="B7" activePane="bottomRight" state="frozen"/>
      <selection sqref="A1:R1"/>
      <selection pane="topRight" sqref="A1:R1"/>
      <selection pane="bottomLeft" sqref="A1:R1"/>
      <selection pane="bottomRight"/>
    </sheetView>
  </sheetViews>
  <sheetFormatPr defaultColWidth="9" defaultRowHeight="13"/>
  <cols>
    <col min="1" max="1" width="13" style="426" bestFit="1" customWidth="1"/>
    <col min="2" max="4" width="13.6328125" style="428" customWidth="1"/>
    <col min="5" max="5" width="15.453125" style="428" bestFit="1" customWidth="1"/>
    <col min="6" max="33" width="13.6328125" style="428" customWidth="1"/>
    <col min="34" max="37" width="13.6328125" style="427" customWidth="1"/>
    <col min="38" max="41" width="13.6328125" style="428" customWidth="1"/>
    <col min="42" max="16384" width="9" style="428"/>
  </cols>
  <sheetData>
    <row r="1" spans="1:41" ht="24" customHeight="1">
      <c r="A1" s="429" t="s">
        <v>240</v>
      </c>
      <c r="C1" s="919" t="s">
        <v>336</v>
      </c>
      <c r="D1" s="919"/>
      <c r="E1" s="919"/>
      <c r="F1" s="919"/>
      <c r="G1" s="919"/>
      <c r="H1" s="919"/>
      <c r="I1" s="919"/>
      <c r="J1" s="919"/>
      <c r="K1" s="919"/>
      <c r="L1" s="919"/>
      <c r="M1" s="919"/>
      <c r="N1" s="919"/>
      <c r="O1" s="919"/>
      <c r="P1" s="919"/>
      <c r="Q1" s="919"/>
      <c r="R1" s="429" t="s">
        <v>249</v>
      </c>
      <c r="S1" s="920" t="s">
        <v>336</v>
      </c>
      <c r="T1" s="920"/>
      <c r="U1" s="920"/>
      <c r="V1" s="920"/>
      <c r="W1" s="920"/>
      <c r="X1" s="920"/>
      <c r="Y1" s="920"/>
      <c r="Z1" s="920"/>
      <c r="AA1" s="920"/>
      <c r="AB1" s="920"/>
      <c r="AC1" s="920"/>
      <c r="AD1" s="920"/>
      <c r="AE1" s="920"/>
      <c r="AF1" s="920"/>
      <c r="AG1" s="920"/>
      <c r="AH1" s="441" t="s">
        <v>249</v>
      </c>
      <c r="AI1" s="919" t="s">
        <v>651</v>
      </c>
      <c r="AJ1" s="919"/>
      <c r="AK1" s="919"/>
      <c r="AL1" s="919"/>
      <c r="AM1" s="919"/>
      <c r="AN1" s="919"/>
      <c r="AO1" s="919"/>
    </row>
    <row r="2" spans="1:41" ht="30" customHeight="1">
      <c r="A2" s="926"/>
      <c r="B2" s="926"/>
      <c r="C2" s="926"/>
      <c r="D2" s="926"/>
      <c r="E2" s="926"/>
      <c r="F2" s="926"/>
      <c r="G2" s="926"/>
      <c r="H2" s="926"/>
      <c r="I2" s="926"/>
      <c r="J2" s="926"/>
      <c r="K2" s="926"/>
      <c r="L2" s="926"/>
      <c r="M2" s="926"/>
      <c r="N2" s="926"/>
      <c r="O2" s="926"/>
      <c r="P2" s="926"/>
      <c r="Q2" s="926"/>
      <c r="R2" s="919"/>
      <c r="S2" s="919"/>
      <c r="T2" s="919"/>
      <c r="U2" s="919"/>
      <c r="V2" s="919"/>
      <c r="W2" s="919"/>
      <c r="X2" s="919"/>
      <c r="Y2" s="919"/>
      <c r="Z2" s="919"/>
      <c r="AA2" s="919"/>
      <c r="AB2" s="919"/>
      <c r="AC2" s="919"/>
      <c r="AD2" s="919"/>
      <c r="AE2" s="919"/>
      <c r="AF2" s="919"/>
      <c r="AG2" s="919"/>
    </row>
    <row r="3" spans="1:41" ht="20.25" customHeight="1">
      <c r="A3" s="769" t="s">
        <v>241</v>
      </c>
      <c r="B3" s="928" t="s">
        <v>492</v>
      </c>
      <c r="C3" s="928"/>
      <c r="D3" s="928"/>
      <c r="E3" s="928"/>
      <c r="F3" s="842" t="s">
        <v>498</v>
      </c>
      <c r="G3" s="921"/>
      <c r="H3" s="921"/>
      <c r="I3" s="922"/>
      <c r="J3" s="842" t="s">
        <v>413</v>
      </c>
      <c r="K3" s="921"/>
      <c r="L3" s="921"/>
      <c r="M3" s="922"/>
      <c r="N3" s="842" t="s">
        <v>500</v>
      </c>
      <c r="O3" s="921"/>
      <c r="P3" s="921"/>
      <c r="Q3" s="922"/>
      <c r="R3" s="842" t="s">
        <v>431</v>
      </c>
      <c r="S3" s="921"/>
      <c r="T3" s="921"/>
      <c r="U3" s="922"/>
      <c r="V3" s="842" t="s">
        <v>432</v>
      </c>
      <c r="W3" s="921"/>
      <c r="X3" s="921"/>
      <c r="Y3" s="922"/>
      <c r="Z3" s="842" t="s">
        <v>434</v>
      </c>
      <c r="AA3" s="921"/>
      <c r="AB3" s="921"/>
      <c r="AC3" s="922"/>
      <c r="AD3" s="842" t="s">
        <v>242</v>
      </c>
      <c r="AE3" s="921"/>
      <c r="AF3" s="921"/>
      <c r="AG3" s="922"/>
      <c r="AH3" s="771" t="s">
        <v>243</v>
      </c>
      <c r="AI3" s="929"/>
      <c r="AJ3" s="929"/>
      <c r="AK3" s="830"/>
      <c r="AL3" s="771" t="s">
        <v>244</v>
      </c>
      <c r="AM3" s="929"/>
      <c r="AN3" s="929"/>
      <c r="AO3" s="830"/>
    </row>
    <row r="4" spans="1:41" ht="20.25" customHeight="1">
      <c r="A4" s="927"/>
      <c r="B4" s="928"/>
      <c r="C4" s="928"/>
      <c r="D4" s="928"/>
      <c r="E4" s="928"/>
      <c r="F4" s="923"/>
      <c r="G4" s="924"/>
      <c r="H4" s="924"/>
      <c r="I4" s="925"/>
      <c r="J4" s="923"/>
      <c r="K4" s="924"/>
      <c r="L4" s="924"/>
      <c r="M4" s="925"/>
      <c r="N4" s="923"/>
      <c r="O4" s="924"/>
      <c r="P4" s="924"/>
      <c r="Q4" s="925"/>
      <c r="R4" s="923"/>
      <c r="S4" s="924"/>
      <c r="T4" s="924"/>
      <c r="U4" s="925"/>
      <c r="V4" s="923"/>
      <c r="W4" s="924"/>
      <c r="X4" s="924"/>
      <c r="Y4" s="925"/>
      <c r="Z4" s="923"/>
      <c r="AA4" s="924"/>
      <c r="AB4" s="924"/>
      <c r="AC4" s="925"/>
      <c r="AD4" s="923"/>
      <c r="AE4" s="924"/>
      <c r="AF4" s="924"/>
      <c r="AG4" s="925"/>
      <c r="AH4" s="831"/>
      <c r="AI4" s="930"/>
      <c r="AJ4" s="930"/>
      <c r="AK4" s="832"/>
      <c r="AL4" s="831"/>
      <c r="AM4" s="930"/>
      <c r="AN4" s="930"/>
      <c r="AO4" s="832"/>
    </row>
    <row r="5" spans="1:41" ht="20.25" customHeight="1">
      <c r="A5" s="770"/>
      <c r="B5" s="103" t="s">
        <v>493</v>
      </c>
      <c r="C5" s="103" t="s">
        <v>245</v>
      </c>
      <c r="D5" s="103" t="s">
        <v>246</v>
      </c>
      <c r="E5" s="424" t="s">
        <v>494</v>
      </c>
      <c r="F5" s="103" t="s">
        <v>493</v>
      </c>
      <c r="G5" s="103" t="s">
        <v>245</v>
      </c>
      <c r="H5" s="103" t="s">
        <v>246</v>
      </c>
      <c r="I5" s="422" t="s">
        <v>494</v>
      </c>
      <c r="J5" s="103" t="s">
        <v>493</v>
      </c>
      <c r="K5" s="103" t="s">
        <v>245</v>
      </c>
      <c r="L5" s="103" t="s">
        <v>246</v>
      </c>
      <c r="M5" s="424" t="s">
        <v>494</v>
      </c>
      <c r="N5" s="103" t="s">
        <v>493</v>
      </c>
      <c r="O5" s="103" t="s">
        <v>245</v>
      </c>
      <c r="P5" s="103" t="s">
        <v>246</v>
      </c>
      <c r="Q5" s="425" t="s">
        <v>494</v>
      </c>
      <c r="R5" s="103" t="s">
        <v>493</v>
      </c>
      <c r="S5" s="103" t="s">
        <v>245</v>
      </c>
      <c r="T5" s="103" t="s">
        <v>246</v>
      </c>
      <c r="U5" s="424" t="s">
        <v>494</v>
      </c>
      <c r="V5" s="103" t="s">
        <v>493</v>
      </c>
      <c r="W5" s="103" t="s">
        <v>245</v>
      </c>
      <c r="X5" s="103" t="s">
        <v>246</v>
      </c>
      <c r="Y5" s="425" t="s">
        <v>494</v>
      </c>
      <c r="Z5" s="103" t="s">
        <v>493</v>
      </c>
      <c r="AA5" s="103" t="s">
        <v>245</v>
      </c>
      <c r="AB5" s="103" t="s">
        <v>246</v>
      </c>
      <c r="AC5" s="424" t="s">
        <v>494</v>
      </c>
      <c r="AD5" s="103" t="s">
        <v>493</v>
      </c>
      <c r="AE5" s="103" t="s">
        <v>245</v>
      </c>
      <c r="AF5" s="103" t="s">
        <v>246</v>
      </c>
      <c r="AG5" s="103" t="s">
        <v>494</v>
      </c>
      <c r="AH5" s="430" t="s">
        <v>493</v>
      </c>
      <c r="AI5" s="103" t="s">
        <v>245</v>
      </c>
      <c r="AJ5" s="430" t="s">
        <v>246</v>
      </c>
      <c r="AK5" s="430" t="s">
        <v>494</v>
      </c>
      <c r="AL5" s="103" t="s">
        <v>493</v>
      </c>
      <c r="AM5" s="103" t="s">
        <v>245</v>
      </c>
      <c r="AN5" s="103" t="s">
        <v>246</v>
      </c>
      <c r="AO5" s="103" t="s">
        <v>494</v>
      </c>
    </row>
    <row r="6" spans="1:41">
      <c r="A6" s="423"/>
      <c r="B6" s="431" t="s">
        <v>495</v>
      </c>
      <c r="C6" s="431" t="s">
        <v>247</v>
      </c>
      <c r="D6" s="431" t="s">
        <v>248</v>
      </c>
      <c r="E6" s="432" t="s">
        <v>497</v>
      </c>
      <c r="F6" s="431" t="s">
        <v>495</v>
      </c>
      <c r="G6" s="431" t="s">
        <v>247</v>
      </c>
      <c r="H6" s="431" t="s">
        <v>248</v>
      </c>
      <c r="I6" s="432" t="s">
        <v>497</v>
      </c>
      <c r="J6" s="431" t="s">
        <v>495</v>
      </c>
      <c r="K6" s="431" t="s">
        <v>247</v>
      </c>
      <c r="L6" s="431" t="s">
        <v>248</v>
      </c>
      <c r="M6" s="432" t="s">
        <v>497</v>
      </c>
      <c r="N6" s="431" t="s">
        <v>495</v>
      </c>
      <c r="O6" s="431" t="s">
        <v>247</v>
      </c>
      <c r="P6" s="431" t="s">
        <v>248</v>
      </c>
      <c r="Q6" s="433" t="s">
        <v>497</v>
      </c>
      <c r="R6" s="431" t="s">
        <v>495</v>
      </c>
      <c r="S6" s="431" t="s">
        <v>247</v>
      </c>
      <c r="T6" s="431" t="s">
        <v>248</v>
      </c>
      <c r="U6" s="432" t="s">
        <v>497</v>
      </c>
      <c r="V6" s="431" t="s">
        <v>495</v>
      </c>
      <c r="W6" s="431" t="s">
        <v>247</v>
      </c>
      <c r="X6" s="431" t="s">
        <v>248</v>
      </c>
      <c r="Y6" s="433" t="s">
        <v>497</v>
      </c>
      <c r="Z6" s="431" t="s">
        <v>495</v>
      </c>
      <c r="AA6" s="431" t="s">
        <v>247</v>
      </c>
      <c r="AB6" s="431" t="s">
        <v>248</v>
      </c>
      <c r="AC6" s="432" t="s">
        <v>497</v>
      </c>
      <c r="AD6" s="431" t="s">
        <v>495</v>
      </c>
      <c r="AE6" s="431" t="s">
        <v>247</v>
      </c>
      <c r="AF6" s="431" t="s">
        <v>248</v>
      </c>
      <c r="AG6" s="431" t="s">
        <v>497</v>
      </c>
      <c r="AH6" s="434" t="s">
        <v>495</v>
      </c>
      <c r="AI6" s="431" t="s">
        <v>247</v>
      </c>
      <c r="AJ6" s="434" t="s">
        <v>248</v>
      </c>
      <c r="AK6" s="434" t="s">
        <v>497</v>
      </c>
      <c r="AL6" s="431" t="s">
        <v>495</v>
      </c>
      <c r="AM6" s="431" t="s">
        <v>247</v>
      </c>
      <c r="AN6" s="431" t="s">
        <v>248</v>
      </c>
      <c r="AO6" s="431" t="s">
        <v>497</v>
      </c>
    </row>
    <row r="7" spans="1:41" ht="20.149999999999999" customHeight="1">
      <c r="A7" s="440" t="s">
        <v>276</v>
      </c>
      <c r="B7" s="436">
        <v>610861355</v>
      </c>
      <c r="C7" s="436">
        <v>1578302692</v>
      </c>
      <c r="D7" s="436">
        <v>1407439570.7815003</v>
      </c>
      <c r="E7" s="437">
        <v>11812667852.118</v>
      </c>
      <c r="F7" s="436">
        <v>532587422</v>
      </c>
      <c r="G7" s="436">
        <v>1213359421</v>
      </c>
      <c r="H7" s="436">
        <v>989932659.77219999</v>
      </c>
      <c r="I7" s="436">
        <v>8214442654.4569998</v>
      </c>
      <c r="J7" s="436">
        <v>258586320</v>
      </c>
      <c r="K7" s="436">
        <v>613504023</v>
      </c>
      <c r="L7" s="436">
        <v>510364134.69620001</v>
      </c>
      <c r="M7" s="436">
        <v>4275237724.8909998</v>
      </c>
      <c r="N7" s="436">
        <v>1886115</v>
      </c>
      <c r="O7" s="436">
        <v>4878770</v>
      </c>
      <c r="P7" s="436">
        <v>4332198.0595000004</v>
      </c>
      <c r="Q7" s="436">
        <v>36142085.136</v>
      </c>
      <c r="R7" s="436">
        <v>73976082</v>
      </c>
      <c r="S7" s="436">
        <v>159893609</v>
      </c>
      <c r="T7" s="436">
        <v>126302572.7351</v>
      </c>
      <c r="U7" s="436">
        <v>1033300553.34</v>
      </c>
      <c r="V7" s="436">
        <v>198138905</v>
      </c>
      <c r="W7" s="436">
        <v>435083019</v>
      </c>
      <c r="X7" s="436">
        <v>348933754.28140002</v>
      </c>
      <c r="Y7" s="436">
        <v>2869762291.0900002</v>
      </c>
      <c r="Z7" s="436">
        <v>56888474</v>
      </c>
      <c r="AA7" s="436">
        <v>244887800</v>
      </c>
      <c r="AB7" s="497">
        <v>257865954.79089999</v>
      </c>
      <c r="AC7" s="497">
        <v>2578669640.1220002</v>
      </c>
      <c r="AD7" s="436">
        <v>21385459</v>
      </c>
      <c r="AE7" s="436">
        <v>120055471</v>
      </c>
      <c r="AF7" s="436">
        <v>159640956.2184</v>
      </c>
      <c r="AG7" s="436">
        <v>1019555557.539</v>
      </c>
      <c r="AH7" s="436">
        <v>11919514</v>
      </c>
      <c r="AI7" s="436">
        <v>82164404</v>
      </c>
      <c r="AJ7" s="436">
        <v>92207449.202800006</v>
      </c>
      <c r="AK7" s="436">
        <v>882937159.21800005</v>
      </c>
      <c r="AL7" s="436">
        <v>0</v>
      </c>
      <c r="AM7" s="436">
        <v>0</v>
      </c>
      <c r="AN7" s="436">
        <v>0</v>
      </c>
      <c r="AO7" s="436">
        <v>0</v>
      </c>
    </row>
    <row r="8" spans="1:41" ht="20.149999999999999" customHeight="1">
      <c r="A8" s="440" t="s">
        <v>277</v>
      </c>
      <c r="B8" s="436">
        <v>601117040</v>
      </c>
      <c r="C8" s="436">
        <v>1526017236</v>
      </c>
      <c r="D8" s="436">
        <v>1397202358.8631001</v>
      </c>
      <c r="E8" s="436">
        <v>11379061988.615</v>
      </c>
      <c r="F8" s="436">
        <v>520666592</v>
      </c>
      <c r="G8" s="436">
        <v>1162556763</v>
      </c>
      <c r="H8" s="436">
        <v>971114964.51650012</v>
      </c>
      <c r="I8" s="436">
        <v>7712249608.7209997</v>
      </c>
      <c r="J8" s="436">
        <v>252991648</v>
      </c>
      <c r="K8" s="436">
        <v>586985232</v>
      </c>
      <c r="L8" s="436">
        <v>500115103.45809996</v>
      </c>
      <c r="M8" s="436">
        <v>3997891442.3340001</v>
      </c>
      <c r="N8" s="436">
        <v>1778498</v>
      </c>
      <c r="O8" s="436">
        <v>4499467</v>
      </c>
      <c r="P8" s="436">
        <v>4102231.4764999999</v>
      </c>
      <c r="Q8" s="436">
        <v>33250728.48</v>
      </c>
      <c r="R8" s="436">
        <v>64936545</v>
      </c>
      <c r="S8" s="436">
        <v>137960611</v>
      </c>
      <c r="T8" s="436">
        <v>111914157.01679999</v>
      </c>
      <c r="U8" s="436">
        <v>880587508.23599994</v>
      </c>
      <c r="V8" s="436">
        <v>200959901</v>
      </c>
      <c r="W8" s="436">
        <v>433111453</v>
      </c>
      <c r="X8" s="436">
        <v>354983472.56509995</v>
      </c>
      <c r="Y8" s="436">
        <v>2800519929.671</v>
      </c>
      <c r="Z8" s="436">
        <v>58243967</v>
      </c>
      <c r="AA8" s="436">
        <v>241412958</v>
      </c>
      <c r="AB8" s="497">
        <v>260125174.23899999</v>
      </c>
      <c r="AC8" s="497">
        <v>2600299572.4619999</v>
      </c>
      <c r="AD8" s="436">
        <v>22206481</v>
      </c>
      <c r="AE8" s="436">
        <v>122047515</v>
      </c>
      <c r="AF8" s="436">
        <v>165962220.1076</v>
      </c>
      <c r="AG8" s="436">
        <v>1066512807.432</v>
      </c>
      <c r="AH8" s="436">
        <v>12344624</v>
      </c>
      <c r="AI8" s="436">
        <v>83465839</v>
      </c>
      <c r="AJ8" s="436">
        <v>95840770.613100007</v>
      </c>
      <c r="AK8" s="436">
        <v>918111010.17799997</v>
      </c>
      <c r="AL8" s="436">
        <v>0</v>
      </c>
      <c r="AM8" s="436">
        <v>0</v>
      </c>
      <c r="AN8" s="436">
        <v>0</v>
      </c>
      <c r="AO8" s="436">
        <v>0</v>
      </c>
    </row>
    <row r="9" spans="1:41" ht="20.149999999999999" customHeight="1">
      <c r="A9" s="440" t="s">
        <v>250</v>
      </c>
      <c r="B9" s="436">
        <v>601793470</v>
      </c>
      <c r="C9" s="436">
        <v>1501138838</v>
      </c>
      <c r="D9" s="436">
        <v>1391006235.5942001</v>
      </c>
      <c r="E9" s="436">
        <v>11096170458.490999</v>
      </c>
      <c r="F9" s="436">
        <v>518415140</v>
      </c>
      <c r="G9" s="436">
        <v>1133029651</v>
      </c>
      <c r="H9" s="436">
        <v>957879477.60179996</v>
      </c>
      <c r="I9" s="436">
        <v>7348571824.4139996</v>
      </c>
      <c r="J9" s="436">
        <v>250005291</v>
      </c>
      <c r="K9" s="436">
        <v>566494887</v>
      </c>
      <c r="L9" s="436">
        <v>488456366.89029992</v>
      </c>
      <c r="M9" s="436">
        <v>3762244688.9699998</v>
      </c>
      <c r="N9" s="436">
        <v>1675542</v>
      </c>
      <c r="O9" s="436">
        <v>4157018</v>
      </c>
      <c r="P9" s="436">
        <v>3829027.8960000002</v>
      </c>
      <c r="Q9" s="436">
        <v>30345734.785999998</v>
      </c>
      <c r="R9" s="436">
        <v>65206450</v>
      </c>
      <c r="S9" s="436">
        <v>136194697</v>
      </c>
      <c r="T9" s="436">
        <v>112020921.4501</v>
      </c>
      <c r="U9" s="436">
        <v>854861811.55700004</v>
      </c>
      <c r="V9" s="436">
        <v>201527857</v>
      </c>
      <c r="W9" s="436">
        <v>426183049</v>
      </c>
      <c r="X9" s="436">
        <v>353573161.36539996</v>
      </c>
      <c r="Y9" s="436">
        <v>2701119589.1009998</v>
      </c>
      <c r="Z9" s="436">
        <v>60393645</v>
      </c>
      <c r="AA9" s="436">
        <v>243195498</v>
      </c>
      <c r="AB9" s="497">
        <v>261950239.94909996</v>
      </c>
      <c r="AC9" s="497">
        <v>2623574594.1999998</v>
      </c>
      <c r="AD9" s="436">
        <v>22984685</v>
      </c>
      <c r="AE9" s="436">
        <v>124913689</v>
      </c>
      <c r="AF9" s="436">
        <v>171176518.04329994</v>
      </c>
      <c r="AG9" s="436">
        <v>1124024039.8770001</v>
      </c>
      <c r="AH9" s="436">
        <v>13129621</v>
      </c>
      <c r="AI9" s="436">
        <v>86646488</v>
      </c>
      <c r="AJ9" s="436">
        <v>101269618.17830001</v>
      </c>
      <c r="AK9" s="436">
        <v>972036743.43200004</v>
      </c>
      <c r="AL9" s="436">
        <v>0</v>
      </c>
      <c r="AM9" s="436">
        <v>0</v>
      </c>
      <c r="AN9" s="436">
        <v>0</v>
      </c>
      <c r="AO9" s="436">
        <v>0</v>
      </c>
    </row>
    <row r="10" spans="1:41" ht="20.149999999999999" customHeight="1">
      <c r="A10" s="440" t="s">
        <v>251</v>
      </c>
      <c r="B10" s="436">
        <v>593924567</v>
      </c>
      <c r="C10" s="436">
        <v>1467197347</v>
      </c>
      <c r="D10" s="436">
        <v>1394500613.8304002</v>
      </c>
      <c r="E10" s="436">
        <v>11160496905.193001</v>
      </c>
      <c r="F10" s="436">
        <v>508750658</v>
      </c>
      <c r="G10" s="436">
        <v>1094650814</v>
      </c>
      <c r="H10" s="436">
        <v>948261085.27020001</v>
      </c>
      <c r="I10" s="436">
        <v>7273768566.6999998</v>
      </c>
      <c r="J10" s="436">
        <v>244172875</v>
      </c>
      <c r="K10" s="436">
        <v>544014335</v>
      </c>
      <c r="L10" s="436">
        <v>480639067.85430002</v>
      </c>
      <c r="M10" s="436">
        <v>3701288043.9400001</v>
      </c>
      <c r="N10" s="436">
        <v>1554095</v>
      </c>
      <c r="O10" s="436">
        <v>3809085</v>
      </c>
      <c r="P10" s="436">
        <v>3644372.25</v>
      </c>
      <c r="Q10" s="436">
        <v>28928015.206999999</v>
      </c>
      <c r="R10" s="436">
        <v>64811643</v>
      </c>
      <c r="S10" s="436">
        <v>133547131</v>
      </c>
      <c r="T10" s="436">
        <v>112724747.2265</v>
      </c>
      <c r="U10" s="436">
        <v>860515184.296</v>
      </c>
      <c r="V10" s="436">
        <v>198212045</v>
      </c>
      <c r="W10" s="436">
        <v>413280263</v>
      </c>
      <c r="X10" s="436">
        <v>351252897.93940002</v>
      </c>
      <c r="Y10" s="436">
        <v>2683037323.257</v>
      </c>
      <c r="Z10" s="436">
        <v>61216276</v>
      </c>
      <c r="AA10" s="436">
        <v>244010688</v>
      </c>
      <c r="AB10" s="497">
        <v>267577013.25079998</v>
      </c>
      <c r="AC10" s="497">
        <v>2691918614.5419998</v>
      </c>
      <c r="AD10" s="436">
        <v>23957633</v>
      </c>
      <c r="AE10" s="436">
        <v>128535845</v>
      </c>
      <c r="AF10" s="436">
        <v>178662515.30939999</v>
      </c>
      <c r="AG10" s="436">
        <v>1194809723.951</v>
      </c>
      <c r="AH10" s="436">
        <v>14053576</v>
      </c>
      <c r="AI10" s="436">
        <v>90455120</v>
      </c>
      <c r="AJ10" s="436">
        <v>108126746.54730001</v>
      </c>
      <c r="AK10" s="436">
        <v>1039407036.085</v>
      </c>
      <c r="AL10" s="436">
        <v>26224</v>
      </c>
      <c r="AM10" s="436">
        <v>56802</v>
      </c>
      <c r="AN10" s="436">
        <v>56172.595000000001</v>
      </c>
      <c r="AO10" s="436">
        <v>153279.516</v>
      </c>
    </row>
    <row r="11" spans="1:41" ht="19.5" customHeight="1">
      <c r="A11" s="440" t="s">
        <v>252</v>
      </c>
      <c r="B11" s="436">
        <v>591670828</v>
      </c>
      <c r="C11" s="436">
        <v>1395724627</v>
      </c>
      <c r="D11" s="436">
        <v>1388725507.6561999</v>
      </c>
      <c r="E11" s="436">
        <v>10815747988.503</v>
      </c>
      <c r="F11" s="436">
        <v>506871424</v>
      </c>
      <c r="G11" s="436">
        <v>1065846407</v>
      </c>
      <c r="H11" s="436">
        <v>950318175.65310013</v>
      </c>
      <c r="I11" s="436">
        <v>7292858757.1789999</v>
      </c>
      <c r="J11" s="436">
        <v>243049700</v>
      </c>
      <c r="K11" s="436">
        <v>528437458</v>
      </c>
      <c r="L11" s="436">
        <v>480417178.71079999</v>
      </c>
      <c r="M11" s="436">
        <v>3701169194.1570001</v>
      </c>
      <c r="N11" s="436">
        <v>1455876</v>
      </c>
      <c r="O11" s="436">
        <v>3474058</v>
      </c>
      <c r="P11" s="436">
        <v>3421763.6039999998</v>
      </c>
      <c r="Q11" s="436">
        <v>27153149.778999999</v>
      </c>
      <c r="R11" s="436">
        <v>64786701</v>
      </c>
      <c r="S11" s="436">
        <v>130792795</v>
      </c>
      <c r="T11" s="436">
        <v>113942089.92340001</v>
      </c>
      <c r="U11" s="436">
        <v>870683525.55200005</v>
      </c>
      <c r="V11" s="436">
        <v>197579147</v>
      </c>
      <c r="W11" s="436">
        <v>403142096</v>
      </c>
      <c r="X11" s="436">
        <v>352537143.41489995</v>
      </c>
      <c r="Y11" s="436">
        <v>2693852887.691</v>
      </c>
      <c r="Z11" s="436">
        <v>59141830</v>
      </c>
      <c r="AA11" s="436">
        <v>200796303</v>
      </c>
      <c r="AB11" s="497">
        <v>249711900.38159999</v>
      </c>
      <c r="AC11" s="497">
        <v>2300378666.6139998</v>
      </c>
      <c r="AD11" s="436">
        <v>25657574</v>
      </c>
      <c r="AE11" s="436">
        <v>129081917</v>
      </c>
      <c r="AF11" s="436">
        <v>188695431.62149993</v>
      </c>
      <c r="AG11" s="436">
        <v>1222510564.71</v>
      </c>
      <c r="AH11" s="436">
        <v>14889144</v>
      </c>
      <c r="AI11" s="436">
        <v>89322113</v>
      </c>
      <c r="AJ11" s="436">
        <v>111541032.35200001</v>
      </c>
      <c r="AK11" s="436">
        <v>1056505858.349</v>
      </c>
      <c r="AL11" s="436">
        <v>388278</v>
      </c>
      <c r="AM11" s="436">
        <v>1028254</v>
      </c>
      <c r="AN11" s="436">
        <v>1619464.2830000001</v>
      </c>
      <c r="AO11" s="436">
        <v>2061164.9879999999</v>
      </c>
    </row>
    <row r="12" spans="1:41" ht="19.5" customHeight="1">
      <c r="A12" s="440" t="s">
        <v>253</v>
      </c>
      <c r="B12" s="436">
        <v>597006769</v>
      </c>
      <c r="C12" s="436">
        <v>1376762665</v>
      </c>
      <c r="D12" s="436">
        <v>1405615028.1283998</v>
      </c>
      <c r="E12" s="436">
        <v>10917961851.177</v>
      </c>
      <c r="F12" s="436">
        <v>510337103</v>
      </c>
      <c r="G12" s="436">
        <v>1049970495</v>
      </c>
      <c r="H12" s="436">
        <v>957153754.24300003</v>
      </c>
      <c r="I12" s="436">
        <v>7339127216.4320002</v>
      </c>
      <c r="J12" s="436">
        <v>244333578</v>
      </c>
      <c r="K12" s="436">
        <v>519074577</v>
      </c>
      <c r="L12" s="436">
        <v>482702141.4569</v>
      </c>
      <c r="M12" s="436">
        <v>3716941651.3150001</v>
      </c>
      <c r="N12" s="436">
        <v>1373309</v>
      </c>
      <c r="O12" s="436">
        <v>3189322</v>
      </c>
      <c r="P12" s="436">
        <v>3221225.2250000001</v>
      </c>
      <c r="Q12" s="436">
        <v>25518773.366</v>
      </c>
      <c r="R12" s="436">
        <v>65568704</v>
      </c>
      <c r="S12" s="436">
        <v>129702416</v>
      </c>
      <c r="T12" s="436">
        <v>115639536.7525</v>
      </c>
      <c r="U12" s="436">
        <v>882904703.03799999</v>
      </c>
      <c r="V12" s="436">
        <v>199061512</v>
      </c>
      <c r="W12" s="436">
        <v>398004180</v>
      </c>
      <c r="X12" s="436">
        <v>355590850.80859995</v>
      </c>
      <c r="Y12" s="436">
        <v>2713762088.7129998</v>
      </c>
      <c r="Z12" s="436">
        <v>58217452</v>
      </c>
      <c r="AA12" s="436">
        <v>192818916</v>
      </c>
      <c r="AB12" s="497">
        <v>248301773.20369998</v>
      </c>
      <c r="AC12" s="497">
        <v>2278852217.6479998</v>
      </c>
      <c r="AD12" s="436">
        <v>28452214</v>
      </c>
      <c r="AE12" s="436">
        <v>133973254</v>
      </c>
      <c r="AF12" s="436">
        <v>200159500.68170002</v>
      </c>
      <c r="AG12" s="436">
        <v>1299982417.0969999</v>
      </c>
      <c r="AH12" s="436">
        <v>17324990</v>
      </c>
      <c r="AI12" s="436">
        <v>93682170</v>
      </c>
      <c r="AJ12" s="436">
        <v>118658225.867</v>
      </c>
      <c r="AK12" s="436">
        <v>1122461546.707</v>
      </c>
      <c r="AL12" s="436">
        <v>445594</v>
      </c>
      <c r="AM12" s="436">
        <v>1347862</v>
      </c>
      <c r="AN12" s="436">
        <v>2649056.6910000001</v>
      </c>
      <c r="AO12" s="436">
        <v>2351246.2080000001</v>
      </c>
    </row>
    <row r="13" spans="1:41" ht="20.149999999999999" customHeight="1">
      <c r="A13" s="440" t="s">
        <v>254</v>
      </c>
      <c r="B13" s="436">
        <v>589916700</v>
      </c>
      <c r="C13" s="436">
        <v>1325538780</v>
      </c>
      <c r="D13" s="436">
        <v>1367654815.0413001</v>
      </c>
      <c r="E13" s="437">
        <v>10599623352.478001</v>
      </c>
      <c r="F13" s="436">
        <v>503904531</v>
      </c>
      <c r="G13" s="436">
        <v>1010719431</v>
      </c>
      <c r="H13" s="436">
        <v>931367519.95590007</v>
      </c>
      <c r="I13" s="436">
        <v>7151855810.4940004</v>
      </c>
      <c r="J13" s="436">
        <v>240220083</v>
      </c>
      <c r="K13" s="436">
        <v>497059220</v>
      </c>
      <c r="L13" s="436">
        <v>466741590.26010001</v>
      </c>
      <c r="M13" s="436">
        <v>3597159455.1599998</v>
      </c>
      <c r="N13" s="436">
        <v>1269415</v>
      </c>
      <c r="O13" s="436">
        <v>2886506</v>
      </c>
      <c r="P13" s="436">
        <v>2924123.0669999998</v>
      </c>
      <c r="Q13" s="436">
        <v>23181999.839000002</v>
      </c>
      <c r="R13" s="436">
        <v>64989597</v>
      </c>
      <c r="S13" s="436">
        <v>125552291</v>
      </c>
      <c r="T13" s="436">
        <v>113384665.0906</v>
      </c>
      <c r="U13" s="436">
        <v>867270603.61899996</v>
      </c>
      <c r="V13" s="436">
        <v>197425436</v>
      </c>
      <c r="W13" s="436">
        <v>385221414</v>
      </c>
      <c r="X13" s="436">
        <v>348317141.53819996</v>
      </c>
      <c r="Y13" s="436">
        <v>2664243751.8759999</v>
      </c>
      <c r="Z13" s="436">
        <v>56161017</v>
      </c>
      <c r="AA13" s="436">
        <v>179481219</v>
      </c>
      <c r="AB13" s="497">
        <v>232506455.1469</v>
      </c>
      <c r="AC13" s="497">
        <v>2108631037.25</v>
      </c>
      <c r="AD13" s="436">
        <v>29851152</v>
      </c>
      <c r="AE13" s="436">
        <v>135338130</v>
      </c>
      <c r="AF13" s="436">
        <v>203780839.93849999</v>
      </c>
      <c r="AG13" s="436">
        <v>1339136504.734</v>
      </c>
      <c r="AH13" s="436">
        <v>18737325</v>
      </c>
      <c r="AI13" s="436">
        <v>95980469</v>
      </c>
      <c r="AJ13" s="436">
        <v>122300113.10619999</v>
      </c>
      <c r="AK13" s="436">
        <v>1155628323.977</v>
      </c>
      <c r="AL13" s="436">
        <v>454060</v>
      </c>
      <c r="AM13" s="436">
        <v>1405327</v>
      </c>
      <c r="AN13" s="436">
        <v>2747355.2825000002</v>
      </c>
      <c r="AO13" s="436">
        <v>2415453.3960000002</v>
      </c>
    </row>
    <row r="14" spans="1:41" ht="20.149999999999999" customHeight="1">
      <c r="A14" s="440" t="s">
        <v>255</v>
      </c>
      <c r="B14" s="436">
        <v>576993994</v>
      </c>
      <c r="C14" s="436">
        <v>1269683336</v>
      </c>
      <c r="D14" s="436">
        <v>1352112137.3409998</v>
      </c>
      <c r="E14" s="436">
        <v>10049258584.591</v>
      </c>
      <c r="F14" s="436">
        <v>493595016</v>
      </c>
      <c r="G14" s="436">
        <v>968125900</v>
      </c>
      <c r="H14" s="436">
        <v>916719959.70060003</v>
      </c>
      <c r="I14" s="436">
        <v>6637686315.6560001</v>
      </c>
      <c r="J14" s="436">
        <v>234000033</v>
      </c>
      <c r="K14" s="436">
        <v>472053465</v>
      </c>
      <c r="L14" s="436">
        <v>456014750.64770001</v>
      </c>
      <c r="M14" s="436">
        <v>3305599101.3579998</v>
      </c>
      <c r="N14" s="436">
        <v>1169663</v>
      </c>
      <c r="O14" s="436">
        <v>2599625</v>
      </c>
      <c r="P14" s="436">
        <v>2732499.1899000001</v>
      </c>
      <c r="Q14" s="436">
        <v>20961903.932</v>
      </c>
      <c r="R14" s="436">
        <v>64674730</v>
      </c>
      <c r="S14" s="436">
        <v>122772280</v>
      </c>
      <c r="T14" s="436">
        <v>114239734.42289999</v>
      </c>
      <c r="U14" s="436">
        <v>826309153.12699997</v>
      </c>
      <c r="V14" s="436">
        <v>193750590</v>
      </c>
      <c r="W14" s="436">
        <v>370700530</v>
      </c>
      <c r="X14" s="436">
        <v>343732975.44009995</v>
      </c>
      <c r="Y14" s="436">
        <v>2484816157.2389998</v>
      </c>
      <c r="Z14" s="436">
        <v>52084024</v>
      </c>
      <c r="AA14" s="436">
        <v>163454821</v>
      </c>
      <c r="AB14" s="497">
        <v>220042174.30140001</v>
      </c>
      <c r="AC14" s="497">
        <v>1977465124.178</v>
      </c>
      <c r="AD14" s="436">
        <v>31314954</v>
      </c>
      <c r="AE14" s="436">
        <v>138102615</v>
      </c>
      <c r="AF14" s="436">
        <v>215350003.33899999</v>
      </c>
      <c r="AG14" s="436">
        <v>1434107144.757</v>
      </c>
      <c r="AH14" s="436">
        <v>20300606</v>
      </c>
      <c r="AI14" s="436">
        <v>99346984</v>
      </c>
      <c r="AJ14" s="436">
        <v>131272956.06799999</v>
      </c>
      <c r="AK14" s="436">
        <v>1239712233.8970001</v>
      </c>
      <c r="AL14" s="436">
        <v>485311</v>
      </c>
      <c r="AM14" s="436">
        <v>1528034</v>
      </c>
      <c r="AN14" s="436">
        <v>3050391.3629999999</v>
      </c>
      <c r="AO14" s="436">
        <v>2712344.213</v>
      </c>
    </row>
    <row r="15" spans="1:41" s="102" customFormat="1" ht="20.149999999999999" customHeight="1">
      <c r="A15" s="440" t="s">
        <v>256</v>
      </c>
      <c r="B15" s="436">
        <v>589068463</v>
      </c>
      <c r="C15" s="436">
        <v>1259888792</v>
      </c>
      <c r="D15" s="436">
        <v>1361294815.1557002</v>
      </c>
      <c r="E15" s="436">
        <v>10109390255.664</v>
      </c>
      <c r="F15" s="436">
        <v>508182573</v>
      </c>
      <c r="G15" s="436">
        <v>970079506</v>
      </c>
      <c r="H15" s="436">
        <v>930846907.60469997</v>
      </c>
      <c r="I15" s="436">
        <v>6749755636.0690002</v>
      </c>
      <c r="J15" s="436">
        <v>241721706</v>
      </c>
      <c r="K15" s="436">
        <v>474127596</v>
      </c>
      <c r="L15" s="436">
        <v>463935046.02250004</v>
      </c>
      <c r="M15" s="436">
        <v>3370325323.2659998</v>
      </c>
      <c r="N15" s="436">
        <v>1118125</v>
      </c>
      <c r="O15" s="436">
        <v>2426442</v>
      </c>
      <c r="P15" s="436">
        <v>2594615.247</v>
      </c>
      <c r="Q15" s="436">
        <v>19971193.662999999</v>
      </c>
      <c r="R15" s="436">
        <v>66101000</v>
      </c>
      <c r="S15" s="436">
        <v>122487483</v>
      </c>
      <c r="T15" s="436">
        <v>115756885.10939999</v>
      </c>
      <c r="U15" s="436">
        <v>838037192.43400002</v>
      </c>
      <c r="V15" s="436">
        <v>199241742</v>
      </c>
      <c r="W15" s="436">
        <v>371037985</v>
      </c>
      <c r="X15" s="436">
        <v>348560361.22579998</v>
      </c>
      <c r="Y15" s="436">
        <v>2521421926.7059999</v>
      </c>
      <c r="Z15" s="436">
        <v>48368108</v>
      </c>
      <c r="AA15" s="436">
        <v>150302603</v>
      </c>
      <c r="AB15" s="497">
        <v>208517662.55099997</v>
      </c>
      <c r="AC15" s="497">
        <v>1876681135.901</v>
      </c>
      <c r="AD15" s="436">
        <v>32517782</v>
      </c>
      <c r="AE15" s="436">
        <v>139506683</v>
      </c>
      <c r="AF15" s="436">
        <v>221930245</v>
      </c>
      <c r="AG15" s="436">
        <v>1482953483.694</v>
      </c>
      <c r="AH15" s="436">
        <v>21619314</v>
      </c>
      <c r="AI15" s="436">
        <v>101067147</v>
      </c>
      <c r="AJ15" s="436">
        <v>136148099.57170001</v>
      </c>
      <c r="AK15" s="436">
        <v>1281965966.816</v>
      </c>
      <c r="AL15" s="436">
        <v>503304</v>
      </c>
      <c r="AM15" s="436">
        <v>1561351</v>
      </c>
      <c r="AN15" s="436">
        <v>3148684.5159999998</v>
      </c>
      <c r="AO15" s="436">
        <v>2740967.537</v>
      </c>
    </row>
    <row r="16" spans="1:41" s="102" customFormat="1" ht="20.149999999999999" customHeight="1">
      <c r="A16" s="440" t="s">
        <v>257</v>
      </c>
      <c r="B16" s="436">
        <v>595308509</v>
      </c>
      <c r="C16" s="436">
        <v>1245073450</v>
      </c>
      <c r="D16" s="436">
        <v>1385984161.2193</v>
      </c>
      <c r="E16" s="436">
        <v>10289721557.836</v>
      </c>
      <c r="F16" s="436">
        <v>516837444</v>
      </c>
      <c r="G16" s="436">
        <v>965907070</v>
      </c>
      <c r="H16" s="436">
        <v>953676761.01680005</v>
      </c>
      <c r="I16" s="436">
        <v>6932642900.1999998</v>
      </c>
      <c r="J16" s="436">
        <v>245976659</v>
      </c>
      <c r="K16" s="436">
        <v>472321290</v>
      </c>
      <c r="L16" s="436">
        <v>476643677.84029996</v>
      </c>
      <c r="M16" s="436">
        <v>3473813056.711</v>
      </c>
      <c r="N16" s="436">
        <v>1108589</v>
      </c>
      <c r="O16" s="436">
        <v>2345858</v>
      </c>
      <c r="P16" s="436">
        <v>2600197.2149999999</v>
      </c>
      <c r="Q16" s="436">
        <v>20102484.739</v>
      </c>
      <c r="R16" s="436">
        <v>66661397</v>
      </c>
      <c r="S16" s="436">
        <v>121020374</v>
      </c>
      <c r="T16" s="436">
        <v>117508768.47480002</v>
      </c>
      <c r="U16" s="436">
        <v>852431741.71700001</v>
      </c>
      <c r="V16" s="436">
        <v>203090799</v>
      </c>
      <c r="W16" s="436">
        <v>370219548</v>
      </c>
      <c r="X16" s="436">
        <v>356924117.48669994</v>
      </c>
      <c r="Y16" s="436">
        <v>2586295617.033</v>
      </c>
      <c r="Z16" s="436">
        <v>45157869</v>
      </c>
      <c r="AA16" s="436">
        <v>139352245</v>
      </c>
      <c r="AB16" s="497">
        <v>201720853.4858</v>
      </c>
      <c r="AC16" s="497">
        <v>1818389200.8629999</v>
      </c>
      <c r="AD16" s="436">
        <v>33313196</v>
      </c>
      <c r="AE16" s="436">
        <v>139814135</v>
      </c>
      <c r="AF16" s="436">
        <v>230586546.71669999</v>
      </c>
      <c r="AG16" s="436">
        <v>1538689456.773</v>
      </c>
      <c r="AH16" s="436">
        <v>22661045</v>
      </c>
      <c r="AI16" s="436">
        <v>102048546</v>
      </c>
      <c r="AJ16" s="436">
        <v>141811854.08259997</v>
      </c>
      <c r="AK16" s="436">
        <v>1332053623.813</v>
      </c>
      <c r="AL16" s="436">
        <v>489151</v>
      </c>
      <c r="AM16" s="436">
        <v>1526121</v>
      </c>
      <c r="AN16" s="436">
        <v>3291947.9270000001</v>
      </c>
      <c r="AO16" s="436">
        <v>2537122.6230000001</v>
      </c>
    </row>
    <row r="17" spans="1:41" ht="20.149999999999999" customHeight="1">
      <c r="A17" s="440" t="s">
        <v>343</v>
      </c>
      <c r="B17" s="436">
        <v>604447955</v>
      </c>
      <c r="C17" s="436">
        <v>1233098073</v>
      </c>
      <c r="D17" s="436">
        <v>1371457660.7859998</v>
      </c>
      <c r="E17" s="436">
        <v>10226815354.382</v>
      </c>
      <c r="F17" s="436">
        <v>527618520</v>
      </c>
      <c r="G17" s="436">
        <v>968377874</v>
      </c>
      <c r="H17" s="436">
        <v>961028978.59949994</v>
      </c>
      <c r="I17" s="436">
        <v>6992888771.71</v>
      </c>
      <c r="J17" s="436">
        <v>251184098</v>
      </c>
      <c r="K17" s="436">
        <v>473293856</v>
      </c>
      <c r="L17" s="436">
        <v>480864717.2471</v>
      </c>
      <c r="M17" s="436">
        <v>3509483634.3189998</v>
      </c>
      <c r="N17" s="436">
        <v>1087855</v>
      </c>
      <c r="O17" s="436">
        <v>2255974</v>
      </c>
      <c r="P17" s="436">
        <v>2522131.3127999995</v>
      </c>
      <c r="Q17" s="436">
        <v>19402514.199999999</v>
      </c>
      <c r="R17" s="436">
        <v>66857835</v>
      </c>
      <c r="S17" s="436">
        <v>119369466</v>
      </c>
      <c r="T17" s="436">
        <v>116254219.73959997</v>
      </c>
      <c r="U17" s="436">
        <v>843335631.49199998</v>
      </c>
      <c r="V17" s="436">
        <v>208488732</v>
      </c>
      <c r="W17" s="436">
        <v>373458578</v>
      </c>
      <c r="X17" s="436">
        <v>361387910.30000001</v>
      </c>
      <c r="Y17" s="436">
        <v>2620666991.6989999</v>
      </c>
      <c r="Z17" s="436">
        <v>42099845</v>
      </c>
      <c r="AA17" s="436">
        <v>127796935</v>
      </c>
      <c r="AB17" s="497">
        <v>187584795.44189999</v>
      </c>
      <c r="AC17" s="497">
        <v>1683372640.721</v>
      </c>
      <c r="AD17" s="436">
        <v>34729590</v>
      </c>
      <c r="AE17" s="436">
        <v>136923264</v>
      </c>
      <c r="AF17" s="436">
        <v>222843886.7446</v>
      </c>
      <c r="AG17" s="436">
        <v>1550553941.951</v>
      </c>
      <c r="AH17" s="436">
        <v>21885369</v>
      </c>
      <c r="AI17" s="436">
        <v>95956461</v>
      </c>
      <c r="AJ17" s="436">
        <v>135585313.51890001</v>
      </c>
      <c r="AK17" s="436">
        <v>1331802755.9749999</v>
      </c>
      <c r="AL17" s="436">
        <v>3184268</v>
      </c>
      <c r="AM17" s="436">
        <v>7182396</v>
      </c>
      <c r="AN17" s="436">
        <v>9077730.2171</v>
      </c>
      <c r="AO17" s="436">
        <v>11954028.948999999</v>
      </c>
    </row>
    <row r="18" spans="1:41" s="435" customFormat="1" ht="20.149999999999999" customHeight="1">
      <c r="A18" s="440" t="s">
        <v>373</v>
      </c>
      <c r="B18" s="436">
        <v>610337217</v>
      </c>
      <c r="C18" s="436">
        <v>1223199145</v>
      </c>
      <c r="D18" s="436">
        <v>1407257727.5746</v>
      </c>
      <c r="E18" s="436">
        <v>10593255381.412001</v>
      </c>
      <c r="F18" s="436">
        <v>533194531</v>
      </c>
      <c r="G18" s="436">
        <v>962794701</v>
      </c>
      <c r="H18" s="436">
        <v>990431764.26720011</v>
      </c>
      <c r="I18" s="436">
        <v>7344213195.7010002</v>
      </c>
      <c r="J18" s="436">
        <v>254143901</v>
      </c>
      <c r="K18" s="436">
        <v>471181664</v>
      </c>
      <c r="L18" s="436">
        <v>497248748.06899995</v>
      </c>
      <c r="M18" s="436">
        <v>3715743563.632</v>
      </c>
      <c r="N18" s="436">
        <v>1062876</v>
      </c>
      <c r="O18" s="436">
        <v>2172275</v>
      </c>
      <c r="P18" s="436">
        <v>2582271.8514999999</v>
      </c>
      <c r="Q18" s="436">
        <v>20205180.193999998</v>
      </c>
      <c r="R18" s="436">
        <v>66301429</v>
      </c>
      <c r="S18" s="436">
        <v>116460818</v>
      </c>
      <c r="T18" s="436">
        <v>117174241.79330002</v>
      </c>
      <c r="U18" s="436">
        <v>861247923.41900003</v>
      </c>
      <c r="V18" s="436">
        <v>211686325</v>
      </c>
      <c r="W18" s="436">
        <v>372979944</v>
      </c>
      <c r="X18" s="436">
        <v>373426502.5534001</v>
      </c>
      <c r="Y18" s="436">
        <v>2747016528.4559999</v>
      </c>
      <c r="Z18" s="436">
        <v>39580113</v>
      </c>
      <c r="AA18" s="436">
        <v>118840007</v>
      </c>
      <c r="AB18" s="497">
        <v>182420833.46779999</v>
      </c>
      <c r="AC18" s="497">
        <v>1631184372.6440001</v>
      </c>
      <c r="AD18" s="436">
        <v>37562573</v>
      </c>
      <c r="AE18" s="436">
        <v>141564437</v>
      </c>
      <c r="AF18" s="436">
        <v>234405129.8396</v>
      </c>
      <c r="AG18" s="436">
        <v>1617857813.0669999</v>
      </c>
      <c r="AH18" s="436">
        <v>22326581</v>
      </c>
      <c r="AI18" s="436">
        <v>94113373</v>
      </c>
      <c r="AJ18" s="436">
        <v>132188389.67460001</v>
      </c>
      <c r="AK18" s="436">
        <v>1298503478.346</v>
      </c>
      <c r="AL18" s="436">
        <v>5085918</v>
      </c>
      <c r="AM18" s="436">
        <v>10740660</v>
      </c>
      <c r="AN18" s="436">
        <v>12652763.271</v>
      </c>
      <c r="AO18" s="436">
        <v>17886456.375</v>
      </c>
    </row>
    <row r="19" spans="1:41" ht="20.149999999999999" customHeight="1">
      <c r="A19" s="440" t="s">
        <v>416</v>
      </c>
      <c r="B19" s="436">
        <v>583060347</v>
      </c>
      <c r="C19" s="436">
        <v>1107479449</v>
      </c>
      <c r="D19" s="436">
        <v>1271066667.5474999</v>
      </c>
      <c r="E19" s="436">
        <v>9314597079.8530006</v>
      </c>
      <c r="F19" s="436">
        <v>537524468</v>
      </c>
      <c r="G19" s="436">
        <v>954363951</v>
      </c>
      <c r="H19" s="436">
        <v>1015562509.779</v>
      </c>
      <c r="I19" s="436">
        <v>7597213206.8559999</v>
      </c>
      <c r="J19" s="436">
        <v>255387027</v>
      </c>
      <c r="K19" s="436">
        <v>465391337</v>
      </c>
      <c r="L19" s="436">
        <v>509076639.61429995</v>
      </c>
      <c r="M19" s="436">
        <v>3834364408.1999998</v>
      </c>
      <c r="N19" s="436">
        <v>1041761</v>
      </c>
      <c r="O19" s="436">
        <v>2103647</v>
      </c>
      <c r="P19" s="436">
        <v>2587561.0107999998</v>
      </c>
      <c r="Q19" s="436">
        <v>20340970.719999999</v>
      </c>
      <c r="R19" s="436">
        <v>66241783</v>
      </c>
      <c r="S19" s="436">
        <v>114488718</v>
      </c>
      <c r="T19" s="436">
        <v>119092452.50380002</v>
      </c>
      <c r="U19" s="436">
        <v>884116116.551</v>
      </c>
      <c r="V19" s="436">
        <v>214853897</v>
      </c>
      <c r="W19" s="436">
        <v>372380249</v>
      </c>
      <c r="X19" s="436">
        <v>384805856.65010005</v>
      </c>
      <c r="Y19" s="436">
        <v>2858391711.3850002</v>
      </c>
      <c r="Z19" s="436">
        <v>92269</v>
      </c>
      <c r="AA19" s="436">
        <v>435171</v>
      </c>
      <c r="AB19" s="497">
        <v>1079007.8493000001</v>
      </c>
      <c r="AC19" s="497">
        <v>9887490.9869999997</v>
      </c>
      <c r="AD19" s="436">
        <v>45443610</v>
      </c>
      <c r="AE19" s="436">
        <v>152680327</v>
      </c>
      <c r="AF19" s="436">
        <v>254425149.91919997</v>
      </c>
      <c r="AG19" s="436">
        <v>1707496382.01</v>
      </c>
      <c r="AH19" s="436">
        <v>23031328</v>
      </c>
      <c r="AI19" s="436">
        <v>93860366</v>
      </c>
      <c r="AJ19" s="436">
        <v>136097494.0995</v>
      </c>
      <c r="AK19" s="436">
        <v>1343604404.931</v>
      </c>
      <c r="AL19" s="436">
        <v>12144430</v>
      </c>
      <c r="AM19" s="436">
        <v>24088577</v>
      </c>
      <c r="AN19" s="436">
        <v>26571509.319400001</v>
      </c>
      <c r="AO19" s="436">
        <v>38669844.344999999</v>
      </c>
    </row>
    <row r="20" spans="1:41" ht="20.149999999999999" customHeight="1">
      <c r="A20" s="440" t="s">
        <v>426</v>
      </c>
      <c r="B20" s="438">
        <v>598509792</v>
      </c>
      <c r="C20" s="438">
        <v>1115421766</v>
      </c>
      <c r="D20" s="438">
        <v>1324769650.0091002</v>
      </c>
      <c r="E20" s="438">
        <v>9644554571.9090004</v>
      </c>
      <c r="F20" s="438">
        <v>537069116</v>
      </c>
      <c r="G20" s="438">
        <v>936026604</v>
      </c>
      <c r="H20" s="438">
        <v>1033437255.4368</v>
      </c>
      <c r="I20" s="438">
        <v>7761791364.184</v>
      </c>
      <c r="J20" s="438">
        <v>255104280</v>
      </c>
      <c r="K20" s="438">
        <v>456013650</v>
      </c>
      <c r="L20" s="438">
        <v>518096555.36739999</v>
      </c>
      <c r="M20" s="438">
        <v>3918229733.198</v>
      </c>
      <c r="N20" s="438">
        <v>1020868</v>
      </c>
      <c r="O20" s="438">
        <v>2023281</v>
      </c>
      <c r="P20" s="438">
        <v>2561691.4046</v>
      </c>
      <c r="Q20" s="438">
        <v>20147846.509</v>
      </c>
      <c r="R20" s="438">
        <v>66651195</v>
      </c>
      <c r="S20" s="438">
        <v>112997877</v>
      </c>
      <c r="T20" s="438">
        <v>121491037.53919999</v>
      </c>
      <c r="U20" s="438">
        <v>904775861.03699994</v>
      </c>
      <c r="V20" s="438">
        <v>214292773</v>
      </c>
      <c r="W20" s="438">
        <v>364991796</v>
      </c>
      <c r="X20" s="438">
        <v>391287971.12560004</v>
      </c>
      <c r="Y20" s="438">
        <v>2918637923.4400001</v>
      </c>
      <c r="Z20" s="438">
        <v>6233</v>
      </c>
      <c r="AA20" s="438">
        <v>31281</v>
      </c>
      <c r="AB20" s="498">
        <v>58425.287100000001</v>
      </c>
      <c r="AC20" s="498">
        <v>553826.72699999996</v>
      </c>
      <c r="AD20" s="438">
        <v>61434443</v>
      </c>
      <c r="AE20" s="438">
        <v>179363881</v>
      </c>
      <c r="AF20" s="438">
        <v>291273969.2852</v>
      </c>
      <c r="AG20" s="438">
        <v>1882209380.9979999</v>
      </c>
      <c r="AH20" s="438">
        <v>24991932</v>
      </c>
      <c r="AI20" s="438">
        <v>97411562</v>
      </c>
      <c r="AJ20" s="438">
        <v>146729471.83359998</v>
      </c>
      <c r="AK20" s="438">
        <v>1448473396.602</v>
      </c>
      <c r="AL20" s="438">
        <v>25652089</v>
      </c>
      <c r="AM20" s="438">
        <v>46372498</v>
      </c>
      <c r="AN20" s="438">
        <v>47282566.17090001</v>
      </c>
      <c r="AO20" s="438">
        <v>81182870.276999995</v>
      </c>
    </row>
    <row r="21" spans="1:41" ht="20.149999999999999" customHeight="1">
      <c r="A21" s="113" t="s">
        <v>424</v>
      </c>
      <c r="B21" s="438">
        <v>609189309</v>
      </c>
      <c r="C21" s="438">
        <v>1130956415</v>
      </c>
      <c r="D21" s="438">
        <v>1387720450.4059002</v>
      </c>
      <c r="E21" s="438">
        <v>10089491344.577</v>
      </c>
      <c r="F21" s="438">
        <v>540436712</v>
      </c>
      <c r="G21" s="438">
        <v>936498413</v>
      </c>
      <c r="H21" s="438">
        <v>1064949825.3025001</v>
      </c>
      <c r="I21" s="438">
        <v>8046397517.5649996</v>
      </c>
      <c r="J21" s="438">
        <v>257055110</v>
      </c>
      <c r="K21" s="438">
        <v>456736622</v>
      </c>
      <c r="L21" s="438">
        <v>534798805.4346</v>
      </c>
      <c r="M21" s="438">
        <v>4069183117.3580003</v>
      </c>
      <c r="N21" s="438">
        <v>974822</v>
      </c>
      <c r="O21" s="438">
        <v>1878003</v>
      </c>
      <c r="P21" s="438">
        <v>2422265.6914000004</v>
      </c>
      <c r="Q21" s="438">
        <v>18906700.802999999</v>
      </c>
      <c r="R21" s="438">
        <v>68097284</v>
      </c>
      <c r="S21" s="438">
        <v>114964111</v>
      </c>
      <c r="T21" s="438">
        <v>127040205.8644</v>
      </c>
      <c r="U21" s="438">
        <v>951664108.15700006</v>
      </c>
      <c r="V21" s="438">
        <v>214309496</v>
      </c>
      <c r="W21" s="438">
        <v>362919677</v>
      </c>
      <c r="X21" s="438">
        <v>400688548.31209999</v>
      </c>
      <c r="Y21" s="438">
        <v>3006643591.2469997</v>
      </c>
      <c r="Z21" s="438">
        <v>769</v>
      </c>
      <c r="AA21" s="438">
        <v>5120</v>
      </c>
      <c r="AB21" s="498">
        <v>6625.3329999999987</v>
      </c>
      <c r="AC21" s="498">
        <v>55929.273999999998</v>
      </c>
      <c r="AD21" s="438">
        <v>68751828</v>
      </c>
      <c r="AE21" s="438">
        <v>194452882</v>
      </c>
      <c r="AF21" s="438">
        <v>322763999.77039999</v>
      </c>
      <c r="AG21" s="438">
        <v>2043037897.7380002</v>
      </c>
      <c r="AH21" s="438">
        <v>25850404</v>
      </c>
      <c r="AI21" s="438">
        <v>100650631</v>
      </c>
      <c r="AJ21" s="438">
        <v>157739379.7236</v>
      </c>
      <c r="AK21" s="438">
        <v>1557120834.7119999</v>
      </c>
      <c r="AL21" s="438">
        <v>31494589</v>
      </c>
      <c r="AM21" s="438">
        <v>56694048</v>
      </c>
      <c r="AN21" s="438">
        <v>58014379.645599999</v>
      </c>
      <c r="AO21" s="438">
        <v>100564251.25399999</v>
      </c>
    </row>
    <row r="22" spans="1:41" ht="20.149999999999999" customHeight="1">
      <c r="A22" s="113" t="s">
        <v>298</v>
      </c>
      <c r="B22" s="438">
        <v>622441646</v>
      </c>
      <c r="C22" s="438">
        <v>1136478528</v>
      </c>
      <c r="D22" s="438">
        <v>1434187971.5722997</v>
      </c>
      <c r="E22" s="438">
        <v>10407072512.223</v>
      </c>
      <c r="F22" s="438">
        <v>546131359</v>
      </c>
      <c r="G22" s="438">
        <v>931633070</v>
      </c>
      <c r="H22" s="438">
        <v>1087260420.4872999</v>
      </c>
      <c r="I22" s="438">
        <v>8241540170.6829987</v>
      </c>
      <c r="J22" s="438">
        <v>259946957</v>
      </c>
      <c r="K22" s="438">
        <v>454115519</v>
      </c>
      <c r="L22" s="438">
        <v>545666318.0467</v>
      </c>
      <c r="M22" s="438">
        <v>4166079631.1940002</v>
      </c>
      <c r="N22" s="438">
        <v>952769</v>
      </c>
      <c r="O22" s="438">
        <v>1795616</v>
      </c>
      <c r="P22" s="438">
        <v>2423239.2382</v>
      </c>
      <c r="Q22" s="438">
        <v>19189435.088000003</v>
      </c>
      <c r="R22" s="438">
        <v>69311385</v>
      </c>
      <c r="S22" s="438">
        <v>115294940</v>
      </c>
      <c r="T22" s="438">
        <v>130566073.94579999</v>
      </c>
      <c r="U22" s="438">
        <v>981329910.19299972</v>
      </c>
      <c r="V22" s="438">
        <v>215920248</v>
      </c>
      <c r="W22" s="438">
        <v>360426995</v>
      </c>
      <c r="X22" s="438">
        <v>408604789.25660002</v>
      </c>
      <c r="Y22" s="438">
        <v>3074941194.2080002</v>
      </c>
      <c r="Z22" s="492">
        <v>27</v>
      </c>
      <c r="AA22" s="492">
        <v>98</v>
      </c>
      <c r="AB22" s="498">
        <v>-1601.0738000000003</v>
      </c>
      <c r="AC22" s="498">
        <v>-15227.485999999999</v>
      </c>
      <c r="AD22" s="438">
        <v>76310260</v>
      </c>
      <c r="AE22" s="438">
        <v>204845360</v>
      </c>
      <c r="AF22" s="438">
        <v>346929152.15880001</v>
      </c>
      <c r="AG22" s="438">
        <v>2165547569.026</v>
      </c>
      <c r="AH22" s="438">
        <v>27385427</v>
      </c>
      <c r="AI22" s="438">
        <v>102116635</v>
      </c>
      <c r="AJ22" s="438">
        <v>165270138.05930001</v>
      </c>
      <c r="AK22" s="438">
        <v>1631290437.2289999</v>
      </c>
      <c r="AL22" s="438">
        <v>36888988</v>
      </c>
      <c r="AM22" s="438">
        <v>64677010</v>
      </c>
      <c r="AN22" s="438">
        <v>67319479.826399997</v>
      </c>
      <c r="AO22" s="438">
        <v>117099844.48800002</v>
      </c>
    </row>
    <row r="23" spans="1:41" ht="20.149999999999999" customHeight="1">
      <c r="A23" s="113" t="s">
        <v>82</v>
      </c>
      <c r="B23" s="438">
        <v>637005346</v>
      </c>
      <c r="C23" s="438">
        <v>1137577298</v>
      </c>
      <c r="D23" s="438">
        <v>1468120627.6638</v>
      </c>
      <c r="E23" s="438">
        <v>10624999094.909998</v>
      </c>
      <c r="F23" s="438">
        <v>550884473</v>
      </c>
      <c r="G23" s="438">
        <v>920692050</v>
      </c>
      <c r="H23" s="438">
        <v>1100856614.9240003</v>
      </c>
      <c r="I23" s="438">
        <v>8384555997.1900005</v>
      </c>
      <c r="J23" s="438">
        <v>262909832</v>
      </c>
      <c r="K23" s="438">
        <v>449722350</v>
      </c>
      <c r="L23" s="438">
        <v>554392202.85339999</v>
      </c>
      <c r="M23" s="438">
        <v>4255523106.1300001</v>
      </c>
      <c r="N23" s="438">
        <v>942683</v>
      </c>
      <c r="O23" s="438">
        <v>1736027</v>
      </c>
      <c r="P23" s="438">
        <v>2407762.6290000002</v>
      </c>
      <c r="Q23" s="438">
        <v>19035942.447000001</v>
      </c>
      <c r="R23" s="438">
        <v>68938838</v>
      </c>
      <c r="S23" s="438">
        <v>112370194</v>
      </c>
      <c r="T23" s="438">
        <v>129989693.25060001</v>
      </c>
      <c r="U23" s="438">
        <v>981412167.76899993</v>
      </c>
      <c r="V23" s="438">
        <v>218093120</v>
      </c>
      <c r="W23" s="438">
        <v>356863479</v>
      </c>
      <c r="X23" s="438">
        <v>414066956.19099998</v>
      </c>
      <c r="Y23" s="438">
        <v>3128584780.8439999</v>
      </c>
      <c r="Z23" s="492">
        <v>1</v>
      </c>
      <c r="AA23" s="492">
        <v>1</v>
      </c>
      <c r="AB23" s="498">
        <v>-1852.2529999999999</v>
      </c>
      <c r="AC23" s="498">
        <v>-17497.843999999997</v>
      </c>
      <c r="AD23" s="438">
        <v>86120872</v>
      </c>
      <c r="AE23" s="438">
        <v>216885247</v>
      </c>
      <c r="AF23" s="438">
        <v>367265864.9928</v>
      </c>
      <c r="AG23" s="438">
        <v>2240460595.5640001</v>
      </c>
      <c r="AH23" s="438">
        <v>28345966</v>
      </c>
      <c r="AI23" s="438">
        <v>101228251</v>
      </c>
      <c r="AJ23" s="438">
        <v>168560684.4998</v>
      </c>
      <c r="AK23" s="438">
        <v>1663997039.3999996</v>
      </c>
      <c r="AL23" s="438">
        <v>45155421</v>
      </c>
      <c r="AM23" s="438">
        <v>76830467</v>
      </c>
      <c r="AN23" s="438">
        <v>79025273.830799997</v>
      </c>
      <c r="AO23" s="438">
        <v>139500695.70100001</v>
      </c>
    </row>
    <row r="24" spans="1:41" ht="20.149999999999999" customHeight="1">
      <c r="A24" s="113" t="s">
        <v>80</v>
      </c>
      <c r="B24" s="438">
        <v>643336263</v>
      </c>
      <c r="C24" s="438">
        <v>1132203002</v>
      </c>
      <c r="D24" s="438">
        <v>1502977349.1122003</v>
      </c>
      <c r="E24" s="438">
        <v>10847786322.716999</v>
      </c>
      <c r="F24" s="438">
        <v>551643579</v>
      </c>
      <c r="G24" s="438">
        <v>909887710</v>
      </c>
      <c r="H24" s="438">
        <v>1119429345.1433001</v>
      </c>
      <c r="I24" s="438">
        <v>8538121327.2379999</v>
      </c>
      <c r="J24" s="438">
        <v>266206028</v>
      </c>
      <c r="K24" s="438">
        <v>449215108</v>
      </c>
      <c r="L24" s="438">
        <v>570479805.67119992</v>
      </c>
      <c r="M24" s="438">
        <v>4383526694.3459997</v>
      </c>
      <c r="N24" s="438">
        <v>921699</v>
      </c>
      <c r="O24" s="438">
        <v>1662413</v>
      </c>
      <c r="P24" s="438">
        <v>2374089.8752000001</v>
      </c>
      <c r="Q24" s="438">
        <v>18621402.443999998</v>
      </c>
      <c r="R24" s="438">
        <v>67967742</v>
      </c>
      <c r="S24" s="438">
        <v>109394249</v>
      </c>
      <c r="T24" s="438">
        <v>129783237.43830001</v>
      </c>
      <c r="U24" s="438">
        <v>982242120.99699998</v>
      </c>
      <c r="V24" s="438">
        <v>216548110</v>
      </c>
      <c r="W24" s="438">
        <v>349615940</v>
      </c>
      <c r="X24" s="438">
        <v>416792212.15860003</v>
      </c>
      <c r="Y24" s="438">
        <v>3153731109.4510002</v>
      </c>
      <c r="Z24" s="492">
        <v>-96</v>
      </c>
      <c r="AA24" s="492">
        <v>-452</v>
      </c>
      <c r="AB24" s="492">
        <v>-836.01199999999994</v>
      </c>
      <c r="AC24" s="492">
        <v>-9444.4519999999993</v>
      </c>
      <c r="AD24" s="438">
        <v>91692780</v>
      </c>
      <c r="AE24" s="438">
        <v>222315744</v>
      </c>
      <c r="AF24" s="438">
        <v>383548839.98089999</v>
      </c>
      <c r="AG24" s="438">
        <v>2309674439.9310002</v>
      </c>
      <c r="AH24" s="438">
        <v>28851776</v>
      </c>
      <c r="AI24" s="438">
        <v>100055375</v>
      </c>
      <c r="AJ24" s="438">
        <v>171805285.07639995</v>
      </c>
      <c r="AK24" s="438">
        <v>1695751312.9579999</v>
      </c>
      <c r="AL24" s="438">
        <v>49681401</v>
      </c>
      <c r="AM24" s="438">
        <v>82615691</v>
      </c>
      <c r="AN24" s="438">
        <v>85762657.050300002</v>
      </c>
      <c r="AO24" s="438">
        <v>153129693.148</v>
      </c>
    </row>
    <row r="25" spans="1:41" ht="20.149999999999999" customHeight="1">
      <c r="A25" s="113" t="s">
        <v>81</v>
      </c>
      <c r="B25" s="438">
        <v>656942033</v>
      </c>
      <c r="C25" s="438">
        <v>1141940866</v>
      </c>
      <c r="D25" s="438">
        <v>1547155113.983</v>
      </c>
      <c r="E25" s="438">
        <v>11148112912.152</v>
      </c>
      <c r="F25" s="438">
        <v>560896644</v>
      </c>
      <c r="G25" s="438">
        <v>915434485</v>
      </c>
      <c r="H25" s="438">
        <v>1149699207.434</v>
      </c>
      <c r="I25" s="438">
        <v>8786209006.5839996</v>
      </c>
      <c r="J25" s="438">
        <v>273272997</v>
      </c>
      <c r="K25" s="438">
        <v>455920319</v>
      </c>
      <c r="L25" s="438">
        <v>591630137.19510007</v>
      </c>
      <c r="M25" s="438">
        <v>4556680015.4180002</v>
      </c>
      <c r="N25" s="438">
        <v>910909</v>
      </c>
      <c r="O25" s="438">
        <v>1616595</v>
      </c>
      <c r="P25" s="438">
        <v>2355451.9181999997</v>
      </c>
      <c r="Q25" s="438">
        <v>18487676.923</v>
      </c>
      <c r="R25" s="438">
        <v>68053960</v>
      </c>
      <c r="S25" s="438">
        <v>108362579</v>
      </c>
      <c r="T25" s="438">
        <v>131007353.6962</v>
      </c>
      <c r="U25" s="438">
        <v>992583055.63199997</v>
      </c>
      <c r="V25" s="438">
        <v>218658778</v>
      </c>
      <c r="W25" s="438">
        <v>349534992</v>
      </c>
      <c r="X25" s="438">
        <v>424706264.62449992</v>
      </c>
      <c r="Y25" s="438">
        <v>3218458258.6110001</v>
      </c>
      <c r="Z25" s="492">
        <v>-33</v>
      </c>
      <c r="AA25" s="492">
        <v>-104</v>
      </c>
      <c r="AB25" s="498">
        <v>-94.557000000000002</v>
      </c>
      <c r="AC25" s="498">
        <v>-1040.472</v>
      </c>
      <c r="AD25" s="438">
        <v>96045422</v>
      </c>
      <c r="AE25" s="438">
        <v>226506485</v>
      </c>
      <c r="AF25" s="438">
        <v>397456001.10600001</v>
      </c>
      <c r="AG25" s="438">
        <v>2361904946.04</v>
      </c>
      <c r="AH25" s="438">
        <v>29302772</v>
      </c>
      <c r="AI25" s="438">
        <v>99110122</v>
      </c>
      <c r="AJ25" s="438">
        <v>174162984.4686</v>
      </c>
      <c r="AK25" s="438">
        <v>1719349121.079</v>
      </c>
      <c r="AL25" s="438">
        <v>52647530</v>
      </c>
      <c r="AM25" s="438">
        <v>86337981</v>
      </c>
      <c r="AN25" s="438">
        <v>91334898.032400027</v>
      </c>
      <c r="AO25" s="438">
        <v>164375655.07100001</v>
      </c>
    </row>
    <row r="26" spans="1:41" ht="20.149999999999999" customHeight="1">
      <c r="A26" s="440" t="s">
        <v>638</v>
      </c>
      <c r="B26" s="438">
        <v>681633346</v>
      </c>
      <c r="C26" s="438">
        <v>1168304633</v>
      </c>
      <c r="D26" s="438">
        <v>1639547492.7423</v>
      </c>
      <c r="E26" s="438">
        <v>11722769113.511999</v>
      </c>
      <c r="F26" s="438">
        <v>577606116</v>
      </c>
      <c r="G26" s="438">
        <v>931791479</v>
      </c>
      <c r="H26" s="438">
        <v>1206283083.9408</v>
      </c>
      <c r="I26" s="438">
        <v>9266280788.7000008</v>
      </c>
      <c r="J26" s="438">
        <v>284879006</v>
      </c>
      <c r="K26" s="438">
        <v>469524249</v>
      </c>
      <c r="L26" s="438">
        <v>630507751.96030009</v>
      </c>
      <c r="M26" s="438">
        <v>4888346543.2200003</v>
      </c>
      <c r="N26" s="438">
        <v>913506</v>
      </c>
      <c r="O26" s="438">
        <v>1601605</v>
      </c>
      <c r="P26" s="438">
        <v>2400512.4378000004</v>
      </c>
      <c r="Q26" s="438">
        <v>18887929.681000002</v>
      </c>
      <c r="R26" s="438">
        <v>68921882</v>
      </c>
      <c r="S26" s="438">
        <v>108523765</v>
      </c>
      <c r="T26" s="438">
        <v>133940106.7138</v>
      </c>
      <c r="U26" s="438">
        <v>1016901140.853</v>
      </c>
      <c r="V26" s="438">
        <v>222891722</v>
      </c>
      <c r="W26" s="438">
        <v>352141860</v>
      </c>
      <c r="X26" s="438">
        <v>439434712.82890004</v>
      </c>
      <c r="Y26" s="438">
        <v>3342145174.9460001</v>
      </c>
      <c r="Z26" s="492">
        <v>-29</v>
      </c>
      <c r="AA26" s="492">
        <v>-231</v>
      </c>
      <c r="AB26" s="498">
        <v>-533.63400000000001</v>
      </c>
      <c r="AC26" s="498">
        <v>-4994.8940000000002</v>
      </c>
      <c r="AD26" s="438">
        <v>104027259</v>
      </c>
      <c r="AE26" s="438">
        <v>236513385</v>
      </c>
      <c r="AF26" s="438">
        <v>433264942.43550003</v>
      </c>
      <c r="AG26" s="438">
        <v>2456493319.7059999</v>
      </c>
      <c r="AH26" s="438">
        <v>29628386</v>
      </c>
      <c r="AI26" s="438">
        <v>97759640</v>
      </c>
      <c r="AJ26" s="438">
        <v>179232232.51520002</v>
      </c>
      <c r="AK26" s="438">
        <v>1769577291.306</v>
      </c>
      <c r="AL26" s="438">
        <v>58466781</v>
      </c>
      <c r="AM26" s="438">
        <v>95014314</v>
      </c>
      <c r="AN26" s="438">
        <v>103497638.66860001</v>
      </c>
      <c r="AO26" s="438">
        <v>184341984.08399999</v>
      </c>
    </row>
    <row r="27" spans="1:41" ht="20.149999999999999" customHeight="1">
      <c r="A27" s="440" t="s">
        <v>648</v>
      </c>
      <c r="B27" s="438">
        <v>706613540</v>
      </c>
      <c r="C27" s="438">
        <v>1193999973</v>
      </c>
      <c r="D27" s="438">
        <v>1675192786.7343998</v>
      </c>
      <c r="E27" s="438">
        <v>11865645888.459</v>
      </c>
      <c r="F27" s="438">
        <v>589465655</v>
      </c>
      <c r="G27" s="438">
        <v>938951842</v>
      </c>
      <c r="H27" s="438">
        <v>1221714375.8380001</v>
      </c>
      <c r="I27" s="438">
        <v>9385078047.8180008</v>
      </c>
      <c r="J27" s="438">
        <v>293814071</v>
      </c>
      <c r="K27" s="438">
        <v>477983362</v>
      </c>
      <c r="L27" s="438">
        <v>645343942.03480005</v>
      </c>
      <c r="M27" s="438">
        <v>5003652459.9720001</v>
      </c>
      <c r="N27" s="438">
        <v>911856</v>
      </c>
      <c r="O27" s="438">
        <v>1583774</v>
      </c>
      <c r="P27" s="438">
        <v>2433134.1134000001</v>
      </c>
      <c r="Q27" s="438">
        <v>19239091.855</v>
      </c>
      <c r="R27" s="438">
        <v>68802281</v>
      </c>
      <c r="S27" s="438">
        <v>106943980</v>
      </c>
      <c r="T27" s="438">
        <v>131992242.0755</v>
      </c>
      <c r="U27" s="438">
        <v>1001478367.625</v>
      </c>
      <c r="V27" s="438">
        <v>225937447</v>
      </c>
      <c r="W27" s="438">
        <v>352440726</v>
      </c>
      <c r="X27" s="438">
        <v>441945057.61430001</v>
      </c>
      <c r="Y27" s="438">
        <v>3360708128.3660002</v>
      </c>
      <c r="Z27" s="492">
        <v>-22</v>
      </c>
      <c r="AA27" s="492">
        <v>-82</v>
      </c>
      <c r="AB27" s="498">
        <v>-94.597999999999999</v>
      </c>
      <c r="AC27" s="498">
        <v>-843.529</v>
      </c>
      <c r="AD27" s="438">
        <v>117147907</v>
      </c>
      <c r="AE27" s="438">
        <v>255048213</v>
      </c>
      <c r="AF27" s="438">
        <v>453478505.49440002</v>
      </c>
      <c r="AG27" s="438">
        <v>2480568684.1700001</v>
      </c>
      <c r="AH27" s="438">
        <v>29721854</v>
      </c>
      <c r="AI27" s="438">
        <v>96242124</v>
      </c>
      <c r="AJ27" s="438">
        <v>176388072.75570002</v>
      </c>
      <c r="AK27" s="438">
        <v>1741436959.937</v>
      </c>
      <c r="AL27" s="438">
        <v>70635540</v>
      </c>
      <c r="AM27" s="438">
        <v>113510011</v>
      </c>
      <c r="AN27" s="438">
        <v>124644781.89669999</v>
      </c>
      <c r="AO27" s="438">
        <v>223270907.37400001</v>
      </c>
    </row>
    <row r="28" spans="1:41" ht="20.149999999999999" customHeight="1">
      <c r="A28" s="440" t="s">
        <v>653</v>
      </c>
      <c r="B28" s="438">
        <v>728123750</v>
      </c>
      <c r="C28" s="438">
        <v>1215338249</v>
      </c>
      <c r="D28" s="438">
        <v>1737508378.1248999</v>
      </c>
      <c r="E28" s="438">
        <v>12298080851.684999</v>
      </c>
      <c r="F28" s="438">
        <v>606376258</v>
      </c>
      <c r="G28" s="438">
        <v>955385522</v>
      </c>
      <c r="H28" s="438">
        <v>1269471423.9836001</v>
      </c>
      <c r="I28" s="438">
        <v>9757322473.3080006</v>
      </c>
      <c r="J28" s="438">
        <v>305318449</v>
      </c>
      <c r="K28" s="438">
        <v>491188986</v>
      </c>
      <c r="L28" s="438">
        <v>678103756.58500004</v>
      </c>
      <c r="M28" s="438">
        <v>5260967009.2650003</v>
      </c>
      <c r="N28" s="438">
        <v>908271</v>
      </c>
      <c r="O28" s="438">
        <v>1555530</v>
      </c>
      <c r="P28" s="438">
        <v>2424755.7908999999</v>
      </c>
      <c r="Q28" s="438">
        <v>19134713.138999999</v>
      </c>
      <c r="R28" s="438">
        <v>69124502</v>
      </c>
      <c r="S28" s="438">
        <v>106259991</v>
      </c>
      <c r="T28" s="438">
        <v>133519577.7661</v>
      </c>
      <c r="U28" s="438">
        <v>1013966974.223</v>
      </c>
      <c r="V28" s="438">
        <v>231025036</v>
      </c>
      <c r="W28" s="438">
        <v>356381015</v>
      </c>
      <c r="X28" s="438">
        <v>455423333.8416</v>
      </c>
      <c r="Y28" s="438">
        <v>3463253776.6810002</v>
      </c>
      <c r="Z28" s="492">
        <v>-16</v>
      </c>
      <c r="AA28" s="492">
        <v>-38</v>
      </c>
      <c r="AB28" s="498">
        <v>-81.683999999999997</v>
      </c>
      <c r="AC28" s="498">
        <v>-728.84199999999998</v>
      </c>
      <c r="AD28" s="438">
        <v>121747508</v>
      </c>
      <c r="AE28" s="438">
        <v>259952765</v>
      </c>
      <c r="AF28" s="438">
        <v>468037035.82529998</v>
      </c>
      <c r="AG28" s="438">
        <v>2540759107.2189999</v>
      </c>
      <c r="AH28" s="438">
        <v>29871892</v>
      </c>
      <c r="AI28" s="438">
        <v>95222938</v>
      </c>
      <c r="AJ28" s="438">
        <v>178742220.92339998</v>
      </c>
      <c r="AK28" s="438">
        <v>1764113644.938</v>
      </c>
      <c r="AL28" s="438">
        <v>74257112</v>
      </c>
      <c r="AM28" s="438">
        <v>117827443</v>
      </c>
      <c r="AN28" s="438">
        <v>131827494.81639999</v>
      </c>
      <c r="AO28" s="438">
        <v>236612455.82600001</v>
      </c>
    </row>
    <row r="29" spans="1:41" ht="20.149999999999999" customHeight="1">
      <c r="A29" s="440" t="s">
        <v>659</v>
      </c>
      <c r="B29" s="438">
        <v>747635992</v>
      </c>
      <c r="C29" s="438">
        <v>1231356729</v>
      </c>
      <c r="D29" s="438">
        <v>1785682412.8146999</v>
      </c>
      <c r="E29" s="438">
        <v>12544512967.245001</v>
      </c>
      <c r="F29" s="438">
        <v>617730550</v>
      </c>
      <c r="G29" s="438">
        <v>961046244</v>
      </c>
      <c r="H29" s="438">
        <v>1296631257.5433998</v>
      </c>
      <c r="I29" s="438">
        <v>9976789737.2320004</v>
      </c>
      <c r="J29" s="438">
        <v>314013758</v>
      </c>
      <c r="K29" s="438">
        <v>498523251</v>
      </c>
      <c r="L29" s="438">
        <v>698986112.53709996</v>
      </c>
      <c r="M29" s="438">
        <v>5427513963.4359999</v>
      </c>
      <c r="N29" s="438">
        <v>899597</v>
      </c>
      <c r="O29" s="438">
        <v>1504730</v>
      </c>
      <c r="P29" s="438">
        <v>2354632.0018000002</v>
      </c>
      <c r="Q29" s="438">
        <v>18549852.712000001</v>
      </c>
      <c r="R29" s="438">
        <v>69249752</v>
      </c>
      <c r="S29" s="438">
        <v>105088827</v>
      </c>
      <c r="T29" s="438">
        <v>133400594.58510001</v>
      </c>
      <c r="U29" s="438">
        <v>1014142140.848</v>
      </c>
      <c r="V29" s="438">
        <v>233567443</v>
      </c>
      <c r="W29" s="438">
        <v>355929436</v>
      </c>
      <c r="X29" s="438">
        <v>461889918.41940004</v>
      </c>
      <c r="Y29" s="438">
        <v>3516583780.2360001</v>
      </c>
      <c r="Z29" s="492">
        <v>-41</v>
      </c>
      <c r="AA29" s="492">
        <v>-218</v>
      </c>
      <c r="AB29" s="498">
        <v>-230.755</v>
      </c>
      <c r="AC29" s="498">
        <v>-2159.384</v>
      </c>
      <c r="AD29" s="438">
        <v>129905483</v>
      </c>
      <c r="AE29" s="438">
        <v>270310703</v>
      </c>
      <c r="AF29" s="438">
        <v>489051386.02630001</v>
      </c>
      <c r="AG29" s="438">
        <v>2567725389.3969998</v>
      </c>
      <c r="AH29" s="438">
        <v>29766831</v>
      </c>
      <c r="AI29" s="438">
        <v>93545347</v>
      </c>
      <c r="AJ29" s="438">
        <v>178564885.40020001</v>
      </c>
      <c r="AK29" s="438">
        <v>1762415740.0769999</v>
      </c>
      <c r="AL29" s="438">
        <v>81988451</v>
      </c>
      <c r="AM29" s="438">
        <v>128677679</v>
      </c>
      <c r="AN29" s="438">
        <v>146964129.79470003</v>
      </c>
      <c r="AO29" s="438">
        <v>257933092.61199999</v>
      </c>
    </row>
    <row r="30" spans="1:41" ht="20.149999999999999" customHeight="1">
      <c r="A30" s="113" t="s">
        <v>662</v>
      </c>
      <c r="B30" s="438">
        <v>763040876</v>
      </c>
      <c r="C30" s="438">
        <v>1242445876</v>
      </c>
      <c r="D30" s="438">
        <v>1858541726.9837999</v>
      </c>
      <c r="E30" s="438">
        <v>12974177266.135</v>
      </c>
      <c r="F30" s="438">
        <v>623143004</v>
      </c>
      <c r="G30" s="438">
        <v>959213877</v>
      </c>
      <c r="H30" s="438">
        <v>1338132819.7707</v>
      </c>
      <c r="I30" s="438">
        <v>10325061372.506001</v>
      </c>
      <c r="J30" s="438">
        <v>324521099</v>
      </c>
      <c r="K30" s="438">
        <v>509165189</v>
      </c>
      <c r="L30" s="438">
        <v>736921234.42200005</v>
      </c>
      <c r="M30" s="438">
        <v>5736797681.5699997</v>
      </c>
      <c r="N30" s="438">
        <v>892291</v>
      </c>
      <c r="O30" s="438">
        <v>1476855</v>
      </c>
      <c r="P30" s="438">
        <v>2394956.8335000002</v>
      </c>
      <c r="Q30" s="438">
        <v>18951266.416000001</v>
      </c>
      <c r="R30" s="438">
        <v>69140490</v>
      </c>
      <c r="S30" s="438">
        <v>103813597</v>
      </c>
      <c r="T30" s="438">
        <v>135577887.27019998</v>
      </c>
      <c r="U30" s="438">
        <v>1032956228.605</v>
      </c>
      <c r="V30" s="438">
        <v>228589124</v>
      </c>
      <c r="W30" s="438">
        <v>344758236</v>
      </c>
      <c r="X30" s="438">
        <v>463238741.245</v>
      </c>
      <c r="Y30" s="438">
        <v>3536356195.915</v>
      </c>
      <c r="Z30" s="492">
        <v>-33</v>
      </c>
      <c r="AA30" s="492">
        <v>-56</v>
      </c>
      <c r="AB30" s="492">
        <v>-92.826999999999998</v>
      </c>
      <c r="AC30" s="492">
        <v>-827.70299999999997</v>
      </c>
      <c r="AD30" s="438">
        <v>139897905</v>
      </c>
      <c r="AE30" s="438">
        <v>283232055</v>
      </c>
      <c r="AF30" s="438">
        <v>520409000.04009998</v>
      </c>
      <c r="AG30" s="438">
        <v>2649116721.3319998</v>
      </c>
      <c r="AH30" s="438">
        <v>29639136</v>
      </c>
      <c r="AI30" s="438">
        <v>92288752</v>
      </c>
      <c r="AJ30" s="438">
        <v>181108812.88789999</v>
      </c>
      <c r="AK30" s="438">
        <v>1787739119.4760001</v>
      </c>
      <c r="AL30" s="438">
        <v>91321777</v>
      </c>
      <c r="AM30" s="438">
        <v>141456985</v>
      </c>
      <c r="AN30" s="438">
        <v>166626735.31560001</v>
      </c>
      <c r="AO30" s="438">
        <v>291454292.56300002</v>
      </c>
    </row>
    <row r="31" spans="1:41" ht="20.149999999999999" customHeight="1">
      <c r="A31" s="440" t="s">
        <v>671</v>
      </c>
      <c r="B31" s="438">
        <v>687971764</v>
      </c>
      <c r="C31" s="438">
        <v>1116527029</v>
      </c>
      <c r="D31" s="438">
        <v>1803823131.2096999</v>
      </c>
      <c r="E31" s="438">
        <v>12578526740.424</v>
      </c>
      <c r="F31" s="438">
        <v>560937899</v>
      </c>
      <c r="G31" s="438">
        <v>861498718</v>
      </c>
      <c r="H31" s="438">
        <v>1288816720.3185</v>
      </c>
      <c r="I31" s="438">
        <v>9976647346.9890003</v>
      </c>
      <c r="J31" s="438">
        <v>295326449</v>
      </c>
      <c r="K31" s="438">
        <v>462028062</v>
      </c>
      <c r="L31" s="438">
        <v>715149821.25650001</v>
      </c>
      <c r="M31" s="438">
        <v>5587016163.6099997</v>
      </c>
      <c r="N31" s="438">
        <v>794904</v>
      </c>
      <c r="O31" s="438">
        <v>1306694</v>
      </c>
      <c r="P31" s="438">
        <v>2273690.6461999998</v>
      </c>
      <c r="Q31" s="438">
        <v>18085190.741999999</v>
      </c>
      <c r="R31" s="438">
        <v>62459606</v>
      </c>
      <c r="S31" s="438">
        <v>93129599</v>
      </c>
      <c r="T31" s="438">
        <v>130285000.13689999</v>
      </c>
      <c r="U31" s="438">
        <v>994903094.903</v>
      </c>
      <c r="V31" s="438">
        <v>202356940</v>
      </c>
      <c r="W31" s="438">
        <v>305034363</v>
      </c>
      <c r="X31" s="438">
        <v>441108208.27890003</v>
      </c>
      <c r="Y31" s="438">
        <v>3376642897.7340002</v>
      </c>
      <c r="Z31" s="502">
        <v>-2</v>
      </c>
      <c r="AA31" s="502">
        <v>-3</v>
      </c>
      <c r="AB31" s="502">
        <v>-1.889</v>
      </c>
      <c r="AC31" s="502">
        <v>-17.001000000000001</v>
      </c>
      <c r="AD31" s="438">
        <v>127033867</v>
      </c>
      <c r="AE31" s="438">
        <v>255028314</v>
      </c>
      <c r="AF31" s="438">
        <v>515006412.7802</v>
      </c>
      <c r="AG31" s="438">
        <v>2601879410.4359999</v>
      </c>
      <c r="AH31" s="438">
        <v>27861266</v>
      </c>
      <c r="AI31" s="438">
        <v>86229339</v>
      </c>
      <c r="AJ31" s="438">
        <v>175718617.6807</v>
      </c>
      <c r="AK31" s="438">
        <v>1734306343.539</v>
      </c>
      <c r="AL31" s="438">
        <v>75362076</v>
      </c>
      <c r="AM31" s="438">
        <v>113443659</v>
      </c>
      <c r="AN31" s="438">
        <v>148637337.87020001</v>
      </c>
      <c r="AO31" s="438">
        <v>253182409.31</v>
      </c>
    </row>
    <row r="32" spans="1:41" ht="20.149999999999999" customHeight="1">
      <c r="A32" s="113" t="s">
        <v>674</v>
      </c>
      <c r="B32" s="438">
        <v>761656061</v>
      </c>
      <c r="C32" s="438">
        <v>1205869481</v>
      </c>
      <c r="D32" s="438">
        <v>1978095098.8534999</v>
      </c>
      <c r="E32" s="438">
        <v>13582194252.007999</v>
      </c>
      <c r="F32" s="438">
        <v>604638124</v>
      </c>
      <c r="G32" s="438">
        <v>913185737</v>
      </c>
      <c r="H32" s="438">
        <v>1398644558.5887001</v>
      </c>
      <c r="I32" s="438">
        <v>10831217613.617001</v>
      </c>
      <c r="J32" s="438">
        <v>317456353</v>
      </c>
      <c r="K32" s="438">
        <v>487756385</v>
      </c>
      <c r="L32" s="438">
        <v>772956575.4799</v>
      </c>
      <c r="M32" s="438">
        <v>6040144311.6210003</v>
      </c>
      <c r="N32" s="438">
        <v>819658</v>
      </c>
      <c r="O32" s="438">
        <v>1322128</v>
      </c>
      <c r="P32" s="438">
        <v>2341465.8021999998</v>
      </c>
      <c r="Q32" s="438">
        <v>18605057.013999999</v>
      </c>
      <c r="R32" s="438">
        <v>67665779</v>
      </c>
      <c r="S32" s="438">
        <v>99409247</v>
      </c>
      <c r="T32" s="438">
        <v>142098475.14339998</v>
      </c>
      <c r="U32" s="438">
        <v>1085835977.1270001</v>
      </c>
      <c r="V32" s="438">
        <v>218696334</v>
      </c>
      <c r="W32" s="438">
        <v>324697977</v>
      </c>
      <c r="X32" s="438">
        <v>481248042.16320002</v>
      </c>
      <c r="Y32" s="438">
        <v>3686632267.855</v>
      </c>
      <c r="Z32" s="502">
        <v>0</v>
      </c>
      <c r="AA32" s="502">
        <v>0</v>
      </c>
      <c r="AB32" s="498">
        <v>-0.30399999999999999</v>
      </c>
      <c r="AC32" s="498">
        <v>-2.7360000000000002</v>
      </c>
      <c r="AD32" s="438">
        <v>157017937</v>
      </c>
      <c r="AE32" s="438">
        <v>292683744</v>
      </c>
      <c r="AF32" s="438">
        <v>579450540.56880009</v>
      </c>
      <c r="AG32" s="438">
        <v>2750976641.1269999</v>
      </c>
      <c r="AH32" s="438">
        <v>28323281</v>
      </c>
      <c r="AI32" s="438">
        <v>85299167</v>
      </c>
      <c r="AJ32" s="438">
        <v>175257207.10420001</v>
      </c>
      <c r="AK32" s="438">
        <v>1730324012.902</v>
      </c>
      <c r="AL32" s="438">
        <v>87658809</v>
      </c>
      <c r="AM32" s="438">
        <v>130842503</v>
      </c>
      <c r="AN32" s="438">
        <v>173299015.8813</v>
      </c>
      <c r="AO32" s="438">
        <v>298288111.80500001</v>
      </c>
    </row>
    <row r="33" spans="1:41" ht="20.149999999999999" customHeight="1">
      <c r="A33" s="113" t="s">
        <v>706</v>
      </c>
      <c r="B33" s="438">
        <v>848475712</v>
      </c>
      <c r="C33" s="438">
        <v>1297896864</v>
      </c>
      <c r="D33" s="438">
        <v>2116762080.0420001</v>
      </c>
      <c r="E33" s="438">
        <v>14402282007.924999</v>
      </c>
      <c r="F33" s="438">
        <v>641128821</v>
      </c>
      <c r="G33" s="438">
        <v>948807313</v>
      </c>
      <c r="H33" s="438">
        <v>1486757776.8158998</v>
      </c>
      <c r="I33" s="438">
        <v>11486116589.433001</v>
      </c>
      <c r="J33" s="438">
        <v>330607969</v>
      </c>
      <c r="K33" s="438">
        <v>497335793</v>
      </c>
      <c r="L33" s="438">
        <v>804180760.34060001</v>
      </c>
      <c r="M33" s="438">
        <v>6267667699.5799999</v>
      </c>
      <c r="N33" s="438">
        <v>841337</v>
      </c>
      <c r="O33" s="438">
        <v>1316899</v>
      </c>
      <c r="P33" s="438">
        <v>2333507.8539999998</v>
      </c>
      <c r="Q33" s="438">
        <v>18423447.901999999</v>
      </c>
      <c r="R33" s="438">
        <v>78191353</v>
      </c>
      <c r="S33" s="438">
        <v>112926452</v>
      </c>
      <c r="T33" s="438">
        <v>167647946.03170002</v>
      </c>
      <c r="U33" s="438">
        <v>1280638301.8110001</v>
      </c>
      <c r="V33" s="438">
        <v>231488162</v>
      </c>
      <c r="W33" s="438">
        <v>337228169</v>
      </c>
      <c r="X33" s="438">
        <v>512595562.58959997</v>
      </c>
      <c r="Y33" s="438">
        <v>3919387140.1399999</v>
      </c>
      <c r="Z33" s="502">
        <v>0</v>
      </c>
      <c r="AA33" s="502">
        <v>0</v>
      </c>
      <c r="AB33" s="502">
        <v>0</v>
      </c>
      <c r="AC33" s="502">
        <v>0</v>
      </c>
      <c r="AD33" s="438">
        <v>207346891</v>
      </c>
      <c r="AE33" s="438">
        <v>349089551</v>
      </c>
      <c r="AF33" s="438">
        <v>630004303.22609997</v>
      </c>
      <c r="AG33" s="438">
        <v>2916165418.4920001</v>
      </c>
      <c r="AH33" s="438">
        <v>28652161</v>
      </c>
      <c r="AI33" s="438">
        <v>84430777</v>
      </c>
      <c r="AJ33" s="438">
        <v>175518031.1749</v>
      </c>
      <c r="AK33" s="438">
        <v>1733899547.188</v>
      </c>
      <c r="AL33" s="438">
        <v>96852839</v>
      </c>
      <c r="AM33" s="438">
        <v>141144075</v>
      </c>
      <c r="AN33" s="438">
        <v>190034266.2335</v>
      </c>
      <c r="AO33" s="438">
        <v>326881712.20599997</v>
      </c>
    </row>
    <row r="34" spans="1:41" ht="20.149999999999999" customHeight="1">
      <c r="A34" s="113"/>
      <c r="B34" s="438"/>
      <c r="C34" s="438"/>
      <c r="D34" s="438"/>
      <c r="E34" s="438"/>
      <c r="F34" s="438"/>
      <c r="G34" s="438"/>
      <c r="H34" s="438"/>
      <c r="I34" s="438"/>
      <c r="J34" s="438"/>
      <c r="K34" s="438"/>
      <c r="L34" s="438"/>
      <c r="M34" s="438"/>
      <c r="N34" s="438"/>
      <c r="O34" s="438"/>
      <c r="P34" s="438"/>
      <c r="Q34" s="438"/>
      <c r="R34" s="438"/>
      <c r="S34" s="438"/>
      <c r="T34" s="438"/>
      <c r="U34" s="438"/>
      <c r="V34" s="438"/>
      <c r="W34" s="438"/>
      <c r="X34" s="438"/>
      <c r="Y34" s="438"/>
      <c r="Z34" s="502"/>
      <c r="AA34" s="502"/>
      <c r="AB34" s="502"/>
      <c r="AC34" s="502"/>
      <c r="AD34" s="438"/>
      <c r="AE34" s="438"/>
      <c r="AF34" s="438"/>
      <c r="AG34" s="438"/>
      <c r="AH34" s="438"/>
      <c r="AI34" s="438"/>
      <c r="AJ34" s="438"/>
      <c r="AK34" s="438"/>
      <c r="AL34" s="438"/>
      <c r="AM34" s="438"/>
      <c r="AN34" s="438"/>
      <c r="AO34" s="438"/>
    </row>
    <row r="35" spans="1:41" ht="20.149999999999999" customHeight="1">
      <c r="A35" s="113"/>
      <c r="B35" s="438"/>
      <c r="C35" s="438"/>
      <c r="D35" s="438"/>
      <c r="E35" s="438"/>
      <c r="F35" s="438"/>
      <c r="G35" s="438"/>
      <c r="H35" s="438"/>
      <c r="I35" s="438"/>
      <c r="J35" s="438"/>
      <c r="K35" s="438"/>
      <c r="L35" s="438"/>
      <c r="M35" s="438"/>
      <c r="N35" s="438"/>
      <c r="O35" s="438"/>
      <c r="P35" s="438"/>
      <c r="Q35" s="438"/>
      <c r="R35" s="438"/>
      <c r="S35" s="438"/>
      <c r="T35" s="438"/>
      <c r="U35" s="438"/>
      <c r="V35" s="438"/>
      <c r="W35" s="438"/>
      <c r="X35" s="438"/>
      <c r="Y35" s="438"/>
      <c r="Z35" s="502"/>
      <c r="AA35" s="502"/>
      <c r="AB35" s="502"/>
      <c r="AC35" s="502"/>
      <c r="AD35" s="438"/>
      <c r="AE35" s="438"/>
      <c r="AF35" s="438"/>
      <c r="AG35" s="438"/>
      <c r="AH35" s="438"/>
      <c r="AI35" s="438"/>
      <c r="AJ35" s="438"/>
      <c r="AK35" s="438"/>
      <c r="AL35" s="438"/>
      <c r="AM35" s="438"/>
      <c r="AN35" s="438"/>
      <c r="AO35" s="438"/>
    </row>
    <row r="36" spans="1:41" ht="20.149999999999999" customHeight="1">
      <c r="A36" s="113"/>
      <c r="B36" s="438"/>
      <c r="C36" s="438"/>
      <c r="D36" s="438"/>
      <c r="E36" s="438"/>
      <c r="F36" s="438"/>
      <c r="G36" s="438"/>
      <c r="H36" s="438"/>
      <c r="I36" s="438"/>
      <c r="J36" s="438"/>
      <c r="K36" s="438"/>
      <c r="L36" s="438"/>
      <c r="M36" s="438"/>
      <c r="N36" s="438"/>
      <c r="O36" s="438"/>
      <c r="P36" s="438"/>
      <c r="Q36" s="438"/>
      <c r="R36" s="438"/>
      <c r="S36" s="438"/>
      <c r="T36" s="438"/>
      <c r="U36" s="438"/>
      <c r="V36" s="438"/>
      <c r="W36" s="438"/>
      <c r="X36" s="438"/>
      <c r="Y36" s="438"/>
      <c r="Z36" s="502"/>
      <c r="AA36" s="502"/>
      <c r="AB36" s="502"/>
      <c r="AC36" s="502"/>
      <c r="AD36" s="438"/>
      <c r="AE36" s="438"/>
      <c r="AF36" s="438"/>
      <c r="AG36" s="438"/>
      <c r="AH36" s="438"/>
      <c r="AI36" s="438"/>
      <c r="AJ36" s="438"/>
      <c r="AK36" s="438"/>
      <c r="AL36" s="438"/>
      <c r="AM36" s="438"/>
      <c r="AN36" s="438"/>
      <c r="AO36" s="438"/>
    </row>
    <row r="37" spans="1:41" ht="20.149999999999999" customHeight="1">
      <c r="A37" s="113"/>
      <c r="B37" s="438"/>
      <c r="C37" s="438"/>
      <c r="D37" s="438"/>
      <c r="E37" s="438"/>
      <c r="F37" s="438"/>
      <c r="G37" s="438"/>
      <c r="H37" s="438"/>
      <c r="I37" s="438"/>
      <c r="J37" s="438"/>
      <c r="K37" s="438"/>
      <c r="L37" s="438"/>
      <c r="M37" s="438"/>
      <c r="N37" s="438"/>
      <c r="O37" s="438"/>
      <c r="P37" s="438"/>
      <c r="Q37" s="438"/>
      <c r="R37" s="438"/>
      <c r="S37" s="438"/>
      <c r="T37" s="438"/>
      <c r="U37" s="438"/>
      <c r="V37" s="438"/>
      <c r="W37" s="438"/>
      <c r="X37" s="438"/>
      <c r="Y37" s="438"/>
      <c r="Z37" s="502"/>
      <c r="AA37" s="502"/>
      <c r="AB37" s="502"/>
      <c r="AC37" s="502"/>
      <c r="AD37" s="438"/>
      <c r="AE37" s="438"/>
      <c r="AF37" s="438"/>
      <c r="AG37" s="438"/>
      <c r="AH37" s="438"/>
      <c r="AI37" s="438"/>
      <c r="AJ37" s="438"/>
      <c r="AK37" s="438"/>
      <c r="AL37" s="438"/>
      <c r="AM37" s="438"/>
      <c r="AN37" s="438"/>
      <c r="AO37" s="438"/>
    </row>
    <row r="38" spans="1:41" ht="20.149999999999999" customHeight="1">
      <c r="A38" s="113"/>
      <c r="B38" s="438"/>
      <c r="C38" s="438"/>
      <c r="D38" s="438"/>
      <c r="E38" s="438"/>
      <c r="F38" s="438"/>
      <c r="G38" s="438"/>
      <c r="H38" s="438"/>
      <c r="I38" s="438"/>
      <c r="J38" s="438"/>
      <c r="K38" s="438"/>
      <c r="L38" s="438"/>
      <c r="M38" s="438"/>
      <c r="N38" s="438"/>
      <c r="O38" s="438"/>
      <c r="P38" s="438"/>
      <c r="Q38" s="438"/>
      <c r="R38" s="438"/>
      <c r="S38" s="438"/>
      <c r="T38" s="438"/>
      <c r="U38" s="438"/>
      <c r="V38" s="438"/>
      <c r="W38" s="438"/>
      <c r="X38" s="438"/>
      <c r="Y38" s="438"/>
      <c r="Z38" s="502"/>
      <c r="AA38" s="502"/>
      <c r="AB38" s="502"/>
      <c r="AC38" s="498"/>
      <c r="AD38" s="438"/>
      <c r="AE38" s="438"/>
      <c r="AF38" s="438"/>
      <c r="AG38" s="438"/>
      <c r="AH38" s="438"/>
      <c r="AI38" s="438"/>
      <c r="AJ38" s="438"/>
      <c r="AK38" s="438"/>
      <c r="AL38" s="438"/>
      <c r="AM38" s="438"/>
      <c r="AN38" s="438"/>
      <c r="AO38" s="438"/>
    </row>
    <row r="39" spans="1:41" ht="20.149999999999999" customHeight="1">
      <c r="A39" s="113"/>
      <c r="B39" s="438"/>
      <c r="C39" s="438"/>
      <c r="D39" s="438"/>
      <c r="E39" s="438"/>
      <c r="F39" s="438"/>
      <c r="G39" s="438"/>
      <c r="H39" s="438"/>
      <c r="I39" s="438"/>
      <c r="J39" s="438"/>
      <c r="K39" s="438"/>
      <c r="L39" s="438"/>
      <c r="M39" s="438"/>
      <c r="N39" s="438"/>
      <c r="O39" s="438"/>
      <c r="P39" s="438"/>
      <c r="Q39" s="438"/>
      <c r="R39" s="438"/>
      <c r="S39" s="438"/>
      <c r="T39" s="438"/>
      <c r="U39" s="438"/>
      <c r="V39" s="438"/>
      <c r="W39" s="438"/>
      <c r="X39" s="438"/>
      <c r="Y39" s="438"/>
      <c r="Z39" s="502"/>
      <c r="AA39" s="502"/>
      <c r="AB39" s="502"/>
      <c r="AC39" s="502"/>
      <c r="AD39" s="438"/>
      <c r="AE39" s="438"/>
      <c r="AF39" s="438"/>
      <c r="AG39" s="438"/>
      <c r="AH39" s="438"/>
      <c r="AI39" s="438"/>
      <c r="AJ39" s="438"/>
      <c r="AK39" s="438"/>
      <c r="AL39" s="438"/>
      <c r="AM39" s="438"/>
      <c r="AN39" s="438"/>
      <c r="AO39" s="438"/>
    </row>
    <row r="40" spans="1:41" ht="20.149999999999999" customHeight="1">
      <c r="A40" s="113"/>
      <c r="B40" s="438"/>
      <c r="C40" s="438"/>
      <c r="D40" s="438"/>
      <c r="E40" s="438"/>
      <c r="F40" s="438"/>
      <c r="G40" s="438"/>
      <c r="H40" s="438"/>
      <c r="I40" s="438"/>
      <c r="J40" s="438"/>
      <c r="K40" s="438"/>
      <c r="L40" s="438"/>
      <c r="M40" s="438"/>
      <c r="N40" s="438"/>
      <c r="O40" s="438"/>
      <c r="P40" s="438"/>
      <c r="Q40" s="438"/>
      <c r="R40" s="438"/>
      <c r="S40" s="438"/>
      <c r="T40" s="438"/>
      <c r="U40" s="438"/>
      <c r="V40" s="438"/>
      <c r="W40" s="438"/>
      <c r="X40" s="438"/>
      <c r="Y40" s="438"/>
      <c r="Z40" s="492"/>
      <c r="AA40" s="492"/>
      <c r="AB40" s="498"/>
      <c r="AC40" s="498"/>
      <c r="AD40" s="438"/>
      <c r="AE40" s="438"/>
      <c r="AF40" s="438"/>
      <c r="AG40" s="438"/>
      <c r="AH40" s="438"/>
      <c r="AI40" s="438"/>
      <c r="AJ40" s="438"/>
      <c r="AK40" s="438"/>
      <c r="AL40" s="438"/>
      <c r="AM40" s="438"/>
      <c r="AN40" s="438"/>
      <c r="AO40" s="438"/>
    </row>
    <row r="41" spans="1:41" ht="20.149999999999999" customHeight="1">
      <c r="A41" s="113"/>
      <c r="B41" s="438"/>
      <c r="C41" s="438"/>
      <c r="D41" s="438"/>
      <c r="E41" s="438"/>
      <c r="F41" s="438"/>
      <c r="G41" s="438"/>
      <c r="H41" s="438"/>
      <c r="I41" s="438"/>
      <c r="J41" s="438"/>
      <c r="K41" s="438"/>
      <c r="L41" s="438"/>
      <c r="M41" s="438"/>
      <c r="N41" s="438"/>
      <c r="O41" s="438"/>
      <c r="P41" s="438"/>
      <c r="Q41" s="438"/>
      <c r="R41" s="438"/>
      <c r="S41" s="438"/>
      <c r="T41" s="438"/>
      <c r="U41" s="438"/>
      <c r="V41" s="438"/>
      <c r="W41" s="438"/>
      <c r="X41" s="438"/>
      <c r="Y41" s="438"/>
      <c r="Z41" s="438"/>
      <c r="AA41" s="438"/>
      <c r="AB41" s="498"/>
      <c r="AC41" s="498"/>
      <c r="AD41" s="438"/>
      <c r="AE41" s="438"/>
      <c r="AF41" s="438"/>
      <c r="AG41" s="438"/>
      <c r="AH41" s="438"/>
      <c r="AI41" s="438"/>
      <c r="AJ41" s="438"/>
      <c r="AK41" s="438"/>
      <c r="AL41" s="438"/>
      <c r="AM41" s="438"/>
      <c r="AN41" s="438"/>
      <c r="AO41" s="438"/>
    </row>
    <row r="42" spans="1:41" ht="20.149999999999999" customHeight="1">
      <c r="A42" s="113"/>
      <c r="B42" s="438"/>
      <c r="C42" s="438"/>
      <c r="D42" s="438"/>
      <c r="E42" s="438"/>
      <c r="F42" s="438"/>
      <c r="G42" s="438"/>
      <c r="H42" s="438"/>
      <c r="I42" s="438"/>
      <c r="J42" s="438"/>
      <c r="K42" s="438"/>
      <c r="L42" s="438"/>
      <c r="M42" s="438"/>
      <c r="N42" s="438"/>
      <c r="O42" s="438"/>
      <c r="P42" s="438"/>
      <c r="Q42" s="438"/>
      <c r="R42" s="438"/>
      <c r="S42" s="438"/>
      <c r="T42" s="438"/>
      <c r="U42" s="438"/>
      <c r="V42" s="438"/>
      <c r="W42" s="438"/>
      <c r="X42" s="438"/>
      <c r="Y42" s="438"/>
      <c r="Z42" s="438"/>
      <c r="AA42" s="438"/>
      <c r="AB42" s="498"/>
      <c r="AC42" s="498"/>
      <c r="AD42" s="438"/>
      <c r="AE42" s="438"/>
      <c r="AF42" s="438"/>
      <c r="AG42" s="438"/>
      <c r="AH42" s="438"/>
      <c r="AI42" s="438"/>
      <c r="AJ42" s="438"/>
      <c r="AK42" s="438"/>
      <c r="AL42" s="438"/>
      <c r="AM42" s="438"/>
      <c r="AN42" s="438"/>
      <c r="AO42" s="438"/>
    </row>
    <row r="43" spans="1:41" ht="20.149999999999999" customHeight="1">
      <c r="A43" s="113"/>
      <c r="B43" s="438"/>
      <c r="C43" s="438"/>
      <c r="D43" s="438"/>
      <c r="E43" s="438"/>
      <c r="F43" s="438"/>
      <c r="G43" s="438"/>
      <c r="H43" s="438"/>
      <c r="I43" s="438"/>
      <c r="J43" s="438"/>
      <c r="K43" s="438"/>
      <c r="L43" s="438"/>
      <c r="M43" s="438"/>
      <c r="N43" s="438"/>
      <c r="O43" s="438"/>
      <c r="P43" s="438"/>
      <c r="Q43" s="438"/>
      <c r="R43" s="438"/>
      <c r="S43" s="438"/>
      <c r="T43" s="438"/>
      <c r="U43" s="438"/>
      <c r="V43" s="438"/>
      <c r="W43" s="438"/>
      <c r="X43" s="438"/>
      <c r="Y43" s="438"/>
      <c r="Z43" s="438"/>
      <c r="AA43" s="438"/>
      <c r="AB43" s="498"/>
      <c r="AC43" s="498"/>
      <c r="AD43" s="438"/>
      <c r="AE43" s="438"/>
      <c r="AF43" s="438"/>
      <c r="AG43" s="438"/>
      <c r="AH43" s="438"/>
      <c r="AI43" s="438"/>
      <c r="AJ43" s="438"/>
      <c r="AK43" s="438"/>
      <c r="AL43" s="438"/>
      <c r="AM43" s="438"/>
      <c r="AN43" s="438"/>
      <c r="AO43" s="438"/>
    </row>
    <row r="44" spans="1:41" ht="19.5" customHeight="1">
      <c r="A44" s="114"/>
      <c r="B44" s="467"/>
      <c r="C44" s="467"/>
      <c r="D44" s="467"/>
      <c r="E44" s="467"/>
      <c r="F44" s="467"/>
      <c r="G44" s="467"/>
      <c r="H44" s="467"/>
      <c r="I44" s="467"/>
      <c r="J44" s="467"/>
      <c r="K44" s="467"/>
      <c r="L44" s="467"/>
      <c r="M44" s="467"/>
      <c r="N44" s="467"/>
      <c r="O44" s="467"/>
      <c r="P44" s="467"/>
      <c r="Q44" s="467"/>
      <c r="R44" s="467"/>
      <c r="S44" s="467"/>
      <c r="T44" s="467"/>
      <c r="U44" s="467"/>
      <c r="V44" s="467"/>
      <c r="W44" s="467"/>
      <c r="X44" s="467"/>
      <c r="Y44" s="467"/>
      <c r="Z44" s="467"/>
      <c r="AA44" s="467"/>
      <c r="AB44" s="499"/>
      <c r="AC44" s="499"/>
      <c r="AD44" s="467"/>
      <c r="AE44" s="467"/>
      <c r="AF44" s="467"/>
      <c r="AG44" s="467"/>
      <c r="AH44" s="467"/>
      <c r="AI44" s="467"/>
      <c r="AJ44" s="467"/>
      <c r="AK44" s="467"/>
      <c r="AL44" s="467"/>
      <c r="AM44" s="467"/>
      <c r="AN44" s="467"/>
      <c r="AO44" s="467"/>
    </row>
    <row r="45" spans="1:41">
      <c r="A45" s="439"/>
      <c r="B45" s="439"/>
      <c r="C45" s="439" t="s">
        <v>655</v>
      </c>
      <c r="S45" s="439"/>
      <c r="AH45" s="428"/>
      <c r="AI45" s="439"/>
      <c r="AJ45" s="428"/>
      <c r="AK45" s="428"/>
    </row>
    <row r="46" spans="1:41">
      <c r="A46" s="408"/>
      <c r="V46" s="427"/>
      <c r="W46" s="427"/>
      <c r="X46" s="427"/>
      <c r="Y46" s="427"/>
    </row>
    <row r="47" spans="1:41">
      <c r="V47" s="427"/>
      <c r="W47" s="427"/>
      <c r="X47" s="427"/>
      <c r="Y47" s="427"/>
    </row>
    <row r="48" spans="1:41">
      <c r="B48" s="503"/>
      <c r="C48" s="503"/>
      <c r="D48" s="503"/>
      <c r="E48" s="503"/>
      <c r="F48" s="503"/>
      <c r="G48" s="503"/>
      <c r="H48" s="503"/>
      <c r="I48" s="503"/>
      <c r="J48" s="503"/>
      <c r="K48" s="503"/>
      <c r="L48" s="503"/>
      <c r="M48" s="503"/>
      <c r="N48" s="503"/>
      <c r="O48" s="503"/>
      <c r="P48" s="503"/>
      <c r="Q48" s="503"/>
      <c r="R48" s="503"/>
      <c r="S48" s="503"/>
      <c r="T48" s="503"/>
      <c r="U48" s="503"/>
      <c r="V48" s="503"/>
      <c r="W48" s="503"/>
      <c r="X48" s="503"/>
      <c r="Y48" s="503"/>
      <c r="Z48" s="503"/>
      <c r="AA48" s="503"/>
      <c r="AB48" s="503"/>
      <c r="AC48" s="503"/>
      <c r="AD48" s="503"/>
      <c r="AE48" s="503"/>
      <c r="AF48" s="503"/>
      <c r="AG48" s="503"/>
      <c r="AH48" s="503"/>
      <c r="AI48" s="503"/>
      <c r="AJ48" s="503"/>
      <c r="AK48" s="503"/>
      <c r="AL48" s="503"/>
      <c r="AM48" s="503"/>
      <c r="AN48" s="503"/>
      <c r="AO48" s="503"/>
    </row>
    <row r="49" spans="2:41">
      <c r="B49" s="494"/>
      <c r="C49" s="494"/>
      <c r="D49" s="494"/>
      <c r="E49" s="494"/>
      <c r="F49" s="494"/>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c r="AK49" s="494"/>
      <c r="AL49" s="494"/>
      <c r="AM49" s="494"/>
      <c r="AN49" s="494"/>
      <c r="AO49" s="494"/>
    </row>
    <row r="50" spans="2:41">
      <c r="B50" s="494"/>
      <c r="C50" s="494"/>
      <c r="D50" s="494"/>
      <c r="E50" s="494"/>
      <c r="F50" s="494"/>
      <c r="G50" s="494"/>
      <c r="H50" s="494"/>
      <c r="I50" s="494"/>
      <c r="J50" s="494"/>
      <c r="K50" s="494"/>
      <c r="L50" s="494"/>
      <c r="M50" s="494"/>
      <c r="N50" s="494"/>
      <c r="O50" s="494"/>
      <c r="P50" s="494"/>
      <c r="Q50" s="494"/>
      <c r="R50" s="494"/>
      <c r="S50" s="494"/>
      <c r="T50" s="494"/>
      <c r="U50" s="494"/>
      <c r="V50" s="494"/>
      <c r="W50" s="494"/>
      <c r="X50" s="494"/>
      <c r="Y50" s="494"/>
      <c r="Z50" s="494"/>
      <c r="AA50" s="494"/>
      <c r="AB50" s="494"/>
      <c r="AC50" s="494"/>
      <c r="AD50" s="494"/>
      <c r="AE50" s="494"/>
      <c r="AF50" s="494"/>
      <c r="AG50" s="494"/>
      <c r="AH50" s="494"/>
      <c r="AI50" s="494"/>
      <c r="AJ50" s="494"/>
      <c r="AK50" s="494"/>
      <c r="AL50" s="494"/>
      <c r="AM50" s="494"/>
      <c r="AN50" s="494"/>
      <c r="AO50" s="494"/>
    </row>
    <row r="51" spans="2:41">
      <c r="V51" s="427"/>
      <c r="W51" s="427"/>
      <c r="X51" s="427"/>
      <c r="Y51" s="427"/>
    </row>
    <row r="52" spans="2:41">
      <c r="V52" s="427"/>
      <c r="W52" s="427"/>
      <c r="X52" s="427"/>
      <c r="Y52" s="427"/>
    </row>
    <row r="53" spans="2:41">
      <c r="V53" s="427"/>
      <c r="W53" s="427"/>
      <c r="X53" s="427"/>
      <c r="Y53" s="427"/>
    </row>
    <row r="54" spans="2:41">
      <c r="V54" s="427"/>
      <c r="W54" s="427"/>
      <c r="X54" s="427"/>
      <c r="Y54" s="427"/>
    </row>
    <row r="55" spans="2:41">
      <c r="V55" s="427"/>
      <c r="W55" s="427"/>
      <c r="X55" s="427"/>
      <c r="Y55" s="427"/>
    </row>
    <row r="56" spans="2:41">
      <c r="V56" s="427"/>
      <c r="W56" s="427"/>
      <c r="X56" s="427"/>
      <c r="Y56" s="427"/>
    </row>
    <row r="57" spans="2:41">
      <c r="V57" s="427"/>
      <c r="W57" s="427"/>
      <c r="X57" s="427"/>
      <c r="Y57" s="427"/>
    </row>
    <row r="58" spans="2:41">
      <c r="V58" s="427"/>
      <c r="W58" s="427"/>
      <c r="X58" s="427"/>
      <c r="Y58" s="427"/>
    </row>
    <row r="59" spans="2:41">
      <c r="V59" s="427"/>
      <c r="W59" s="427"/>
      <c r="X59" s="427"/>
      <c r="Y59" s="427"/>
    </row>
    <row r="60" spans="2:41">
      <c r="V60" s="427"/>
      <c r="W60" s="427"/>
      <c r="X60" s="427"/>
      <c r="Y60" s="427"/>
    </row>
    <row r="61" spans="2:41">
      <c r="V61" s="427"/>
      <c r="W61" s="427"/>
      <c r="X61" s="427"/>
      <c r="Y61" s="427"/>
    </row>
    <row r="62" spans="2:41">
      <c r="V62" s="427"/>
      <c r="W62" s="427"/>
      <c r="X62" s="427"/>
      <c r="Y62" s="427"/>
    </row>
    <row r="63" spans="2:41">
      <c r="V63" s="427"/>
      <c r="W63" s="427"/>
      <c r="X63" s="427"/>
      <c r="Y63" s="427"/>
    </row>
    <row r="64" spans="2:41">
      <c r="V64" s="427"/>
      <c r="W64" s="427"/>
      <c r="X64" s="427"/>
      <c r="Y64" s="427"/>
    </row>
    <row r="65" spans="22:25">
      <c r="V65" s="427"/>
      <c r="W65" s="427"/>
      <c r="X65" s="427"/>
      <c r="Y65" s="427"/>
    </row>
    <row r="66" spans="22:25">
      <c r="V66" s="427"/>
      <c r="W66" s="427"/>
      <c r="X66" s="427"/>
      <c r="Y66" s="427"/>
    </row>
    <row r="67" spans="22:25">
      <c r="V67" s="427"/>
      <c r="W67" s="427"/>
      <c r="X67" s="427"/>
      <c r="Y67" s="427"/>
    </row>
    <row r="68" spans="22:25">
      <c r="V68" s="427"/>
      <c r="W68" s="427"/>
      <c r="X68" s="427"/>
      <c r="Y68" s="427"/>
    </row>
    <row r="69" spans="22:25">
      <c r="V69" s="427"/>
      <c r="W69" s="427"/>
      <c r="X69" s="427"/>
      <c r="Y69" s="427"/>
    </row>
    <row r="70" spans="22:25">
      <c r="V70" s="427"/>
      <c r="W70" s="427"/>
      <c r="X70" s="427"/>
      <c r="Y70" s="427"/>
    </row>
    <row r="71" spans="22:25">
      <c r="V71" s="427"/>
      <c r="W71" s="427"/>
      <c r="X71" s="427"/>
      <c r="Y71" s="427"/>
    </row>
    <row r="72" spans="22:25">
      <c r="V72" s="427"/>
      <c r="W72" s="427"/>
      <c r="X72" s="427"/>
      <c r="Y72" s="427"/>
    </row>
    <row r="73" spans="22:25">
      <c r="V73" s="427"/>
      <c r="W73" s="427"/>
      <c r="X73" s="427"/>
      <c r="Y73" s="427"/>
    </row>
    <row r="74" spans="22:25">
      <c r="V74" s="427"/>
      <c r="W74" s="427"/>
      <c r="X74" s="427"/>
      <c r="Y74" s="427"/>
    </row>
    <row r="75" spans="22:25">
      <c r="V75" s="427"/>
      <c r="W75" s="427"/>
      <c r="X75" s="427"/>
      <c r="Y75" s="427"/>
    </row>
    <row r="76" spans="22:25">
      <c r="V76" s="427"/>
      <c r="W76" s="427"/>
      <c r="X76" s="427"/>
      <c r="Y76" s="427"/>
    </row>
    <row r="77" spans="22:25">
      <c r="V77" s="427"/>
      <c r="W77" s="427"/>
      <c r="X77" s="427"/>
      <c r="Y77" s="427"/>
    </row>
    <row r="78" spans="22:25">
      <c r="V78" s="427"/>
      <c r="W78" s="427"/>
      <c r="X78" s="427"/>
      <c r="Y78" s="427"/>
    </row>
    <row r="79" spans="22:25">
      <c r="V79" s="427"/>
      <c r="W79" s="427"/>
      <c r="X79" s="427"/>
      <c r="Y79" s="427"/>
    </row>
    <row r="80" spans="22:25">
      <c r="V80" s="427"/>
      <c r="W80" s="427"/>
      <c r="X80" s="427"/>
      <c r="Y80" s="427"/>
    </row>
    <row r="81" spans="22:25">
      <c r="V81" s="427"/>
      <c r="W81" s="427"/>
      <c r="X81" s="427"/>
      <c r="Y81" s="427"/>
    </row>
    <row r="82" spans="22:25">
      <c r="V82" s="427"/>
      <c r="W82" s="427"/>
      <c r="X82" s="427"/>
      <c r="Y82" s="427"/>
    </row>
    <row r="83" spans="22:25">
      <c r="V83" s="427"/>
      <c r="W83" s="427"/>
      <c r="X83" s="427"/>
      <c r="Y83" s="427"/>
    </row>
    <row r="84" spans="22:25">
      <c r="V84" s="427"/>
      <c r="W84" s="427"/>
      <c r="X84" s="427"/>
      <c r="Y84" s="427"/>
    </row>
    <row r="85" spans="22:25">
      <c r="V85" s="427"/>
      <c r="W85" s="427"/>
      <c r="X85" s="427"/>
      <c r="Y85" s="427"/>
    </row>
    <row r="86" spans="22:25">
      <c r="V86" s="427"/>
      <c r="W86" s="427"/>
      <c r="X86" s="427"/>
      <c r="Y86" s="427"/>
    </row>
    <row r="87" spans="22:25">
      <c r="V87" s="427"/>
      <c r="W87" s="427"/>
      <c r="X87" s="427"/>
      <c r="Y87" s="427"/>
    </row>
    <row r="88" spans="22:25">
      <c r="V88" s="427"/>
      <c r="W88" s="427"/>
      <c r="X88" s="427"/>
      <c r="Y88" s="427"/>
    </row>
    <row r="89" spans="22:25">
      <c r="V89" s="427"/>
      <c r="W89" s="427"/>
      <c r="X89" s="427"/>
      <c r="Y89" s="427"/>
    </row>
    <row r="90" spans="22:25">
      <c r="V90" s="427"/>
      <c r="W90" s="427"/>
      <c r="X90" s="427"/>
      <c r="Y90" s="427"/>
    </row>
    <row r="91" spans="22:25">
      <c r="V91" s="427"/>
      <c r="W91" s="427"/>
      <c r="X91" s="427"/>
      <c r="Y91" s="427"/>
    </row>
    <row r="92" spans="22:25">
      <c r="V92" s="427"/>
      <c r="W92" s="427"/>
      <c r="X92" s="427"/>
      <c r="Y92" s="427"/>
    </row>
    <row r="93" spans="22:25">
      <c r="V93" s="427"/>
      <c r="W93" s="427"/>
      <c r="X93" s="427"/>
      <c r="Y93" s="427"/>
    </row>
    <row r="94" spans="22:25">
      <c r="V94" s="427"/>
      <c r="W94" s="427"/>
      <c r="X94" s="427"/>
      <c r="Y94" s="427"/>
    </row>
    <row r="95" spans="22:25">
      <c r="V95" s="427"/>
      <c r="W95" s="427"/>
      <c r="X95" s="427"/>
      <c r="Y95" s="427"/>
    </row>
    <row r="96" spans="22:25">
      <c r="V96" s="427"/>
      <c r="W96" s="427"/>
      <c r="X96" s="427"/>
      <c r="Y96" s="427"/>
    </row>
    <row r="97" spans="22:25">
      <c r="V97" s="427"/>
      <c r="W97" s="427"/>
      <c r="X97" s="427"/>
      <c r="Y97" s="427"/>
    </row>
    <row r="98" spans="22:25">
      <c r="V98" s="427"/>
      <c r="W98" s="427"/>
      <c r="X98" s="427"/>
      <c r="Y98" s="427"/>
    </row>
    <row r="99" spans="22:25">
      <c r="V99" s="427"/>
      <c r="W99" s="427"/>
      <c r="X99" s="427"/>
      <c r="Y99" s="427"/>
    </row>
    <row r="100" spans="22:25">
      <c r="V100" s="427"/>
      <c r="W100" s="427"/>
      <c r="X100" s="427"/>
      <c r="Y100" s="427"/>
    </row>
    <row r="101" spans="22:25">
      <c r="V101" s="427"/>
      <c r="W101" s="427"/>
      <c r="X101" s="427"/>
      <c r="Y101" s="427"/>
    </row>
    <row r="102" spans="22:25">
      <c r="V102" s="427"/>
      <c r="W102" s="427"/>
      <c r="X102" s="427"/>
      <c r="Y102" s="427"/>
    </row>
    <row r="103" spans="22:25">
      <c r="V103" s="427"/>
      <c r="W103" s="427"/>
      <c r="X103" s="427"/>
      <c r="Y103" s="427"/>
    </row>
    <row r="104" spans="22:25">
      <c r="V104" s="427"/>
      <c r="W104" s="427"/>
      <c r="X104" s="427"/>
      <c r="Y104" s="427"/>
    </row>
    <row r="105" spans="22:25">
      <c r="V105" s="427"/>
      <c r="W105" s="427"/>
      <c r="X105" s="427"/>
      <c r="Y105" s="427"/>
    </row>
    <row r="106" spans="22:25">
      <c r="V106" s="427"/>
      <c r="W106" s="427"/>
      <c r="X106" s="427"/>
      <c r="Y106" s="427"/>
    </row>
    <row r="107" spans="22:25">
      <c r="V107" s="427"/>
      <c r="W107" s="427"/>
      <c r="X107" s="427"/>
      <c r="Y107" s="427"/>
    </row>
    <row r="108" spans="22:25">
      <c r="V108" s="427"/>
      <c r="W108" s="427"/>
      <c r="X108" s="427"/>
      <c r="Y108" s="427"/>
    </row>
    <row r="109" spans="22:25">
      <c r="V109" s="427"/>
      <c r="W109" s="427"/>
      <c r="X109" s="427"/>
      <c r="Y109" s="427"/>
    </row>
    <row r="110" spans="22:25">
      <c r="V110" s="427"/>
      <c r="W110" s="427"/>
      <c r="X110" s="427"/>
      <c r="Y110" s="427"/>
    </row>
    <row r="111" spans="22:25">
      <c r="V111" s="427"/>
      <c r="W111" s="427"/>
      <c r="X111" s="427"/>
      <c r="Y111" s="427"/>
    </row>
  </sheetData>
  <customSheetViews>
    <customSheetView guid="{6F28069D-A7F4-41D2-AA1B-4487F97E36F1}" showPageBreaks="1" printArea="1" showRuler="0">
      <colBreaks count="1" manualBreakCount="1">
        <brk id="17" max="43" man="1"/>
      </colBreaks>
      <pageMargins left="0.19685039370078741" right="0.19685039370078741" top="0.98425196850393704" bottom="0" header="0.51181102362204722" footer="0.51181102362204722"/>
      <pageSetup paperSize="8" scale="90" orientation="landscape" horizontalDpi="4294967292" r:id="rId1"/>
      <headerFooter alignWithMargins="0"/>
    </customSheetView>
  </customSheetViews>
  <mergeCells count="16">
    <mergeCell ref="C1:Q1"/>
    <mergeCell ref="S1:AG1"/>
    <mergeCell ref="AI1:AO1"/>
    <mergeCell ref="R3:U4"/>
    <mergeCell ref="F3:I4"/>
    <mergeCell ref="J3:M4"/>
    <mergeCell ref="A2:Q2"/>
    <mergeCell ref="R2:AG2"/>
    <mergeCell ref="A3:A5"/>
    <mergeCell ref="B3:E4"/>
    <mergeCell ref="N3:Q4"/>
    <mergeCell ref="V3:Y4"/>
    <mergeCell ref="AH3:AK4"/>
    <mergeCell ref="AL3:AO4"/>
    <mergeCell ref="Z3:AC4"/>
    <mergeCell ref="AD3:AG4"/>
  </mergeCells>
  <phoneticPr fontId="2"/>
  <pageMargins left="0.19685039370078741" right="0.19685039370078741" top="0.59055118110236227" bottom="0" header="0.51181102362204722" footer="0.51181102362204722"/>
  <pageSetup paperSize="9" scale="59" orientation="landscape" r:id="rId2"/>
  <headerFooter alignWithMargins="0"/>
  <colBreaks count="2" manualBreakCount="2">
    <brk id="17" max="44" man="1"/>
    <brk id="33" max="44"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1A87C1-2A23-4940-A9DF-8F36FA632449}">
  <sheetPr codeName="Sheet38"/>
  <dimension ref="A1:AH55"/>
  <sheetViews>
    <sheetView zoomScale="75" zoomScaleNormal="75" workbookViewId="0">
      <pane xSplit="3" ySplit="6" topLeftCell="D7" activePane="bottomRight" state="frozen"/>
      <selection pane="topRight"/>
      <selection pane="bottomLeft"/>
      <selection pane="bottomRight"/>
    </sheetView>
  </sheetViews>
  <sheetFormatPr defaultColWidth="9" defaultRowHeight="13"/>
  <cols>
    <col min="1" max="1" width="3.36328125" style="526" customWidth="1"/>
    <col min="2" max="2" width="18.453125" style="526" customWidth="1"/>
    <col min="3" max="3" width="12.7265625" style="526" customWidth="1"/>
    <col min="4" max="18" width="16.90625" style="526" customWidth="1"/>
    <col min="19" max="19" width="3.36328125" style="526" customWidth="1"/>
    <col min="20" max="20" width="17.453125" style="526" customWidth="1"/>
    <col min="21" max="21" width="7.36328125" style="526" customWidth="1"/>
    <col min="22" max="26" width="14.453125" style="526" customWidth="1"/>
    <col min="27" max="28" width="16.7265625" style="526" bestFit="1" customWidth="1"/>
    <col min="29" max="29" width="13.90625" style="526" customWidth="1"/>
    <col min="30" max="30" width="14.6328125" style="526" customWidth="1"/>
    <col min="31" max="31" width="9" style="526"/>
    <col min="32" max="34" width="9" style="545"/>
    <col min="35" max="16384" width="9" style="526"/>
  </cols>
  <sheetData>
    <row r="1" spans="1:34" ht="27.75" customHeight="1">
      <c r="A1" s="525" t="s">
        <v>235</v>
      </c>
      <c r="D1" s="942" t="s">
        <v>337</v>
      </c>
      <c r="E1" s="942"/>
      <c r="F1" s="942"/>
      <c r="G1" s="942"/>
      <c r="H1" s="942"/>
      <c r="I1" s="942"/>
      <c r="J1" s="942"/>
      <c r="K1" s="942"/>
      <c r="L1" s="942"/>
      <c r="M1" s="942"/>
      <c r="N1" s="942"/>
      <c r="O1" s="942"/>
      <c r="P1" s="942"/>
      <c r="Q1" s="942"/>
      <c r="R1" s="942"/>
      <c r="S1" s="525" t="s">
        <v>236</v>
      </c>
      <c r="V1" s="943" t="s">
        <v>337</v>
      </c>
      <c r="W1" s="943"/>
      <c r="X1" s="943"/>
      <c r="Y1" s="943"/>
      <c r="Z1" s="943"/>
      <c r="AA1" s="943"/>
      <c r="AB1" s="943"/>
      <c r="AC1" s="943"/>
      <c r="AD1" s="943"/>
      <c r="AF1" s="527"/>
      <c r="AG1" s="527"/>
      <c r="AH1" s="527"/>
    </row>
    <row r="2" spans="1:34" ht="21.75" customHeight="1" thickBot="1">
      <c r="A2" s="528" t="s">
        <v>64</v>
      </c>
      <c r="B2" s="527"/>
      <c r="C2" s="529"/>
      <c r="D2" s="529"/>
      <c r="E2" s="527"/>
      <c r="F2" s="527"/>
      <c r="G2" s="527"/>
      <c r="H2" s="527"/>
      <c r="I2" s="527"/>
      <c r="P2" s="530"/>
      <c r="Q2" s="531"/>
      <c r="R2" s="532" t="s">
        <v>707</v>
      </c>
      <c r="S2" s="528" t="s">
        <v>64</v>
      </c>
      <c r="T2" s="527"/>
      <c r="U2" s="529"/>
      <c r="V2" s="529"/>
      <c r="W2" s="527"/>
      <c r="X2" s="527"/>
      <c r="Y2" s="527"/>
      <c r="Z2" s="527"/>
      <c r="AA2" s="527"/>
      <c r="AB2" s="529"/>
      <c r="AC2" s="533"/>
      <c r="AD2" s="532" t="s">
        <v>707</v>
      </c>
      <c r="AF2" s="527"/>
      <c r="AG2" s="527"/>
      <c r="AH2" s="527"/>
    </row>
    <row r="3" spans="1:34" ht="18" customHeight="1">
      <c r="A3" s="534"/>
      <c r="B3" s="535"/>
      <c r="C3" s="536"/>
      <c r="D3" s="931" t="s">
        <v>65</v>
      </c>
      <c r="E3" s="944"/>
      <c r="F3" s="945"/>
      <c r="G3" s="537" t="s">
        <v>127</v>
      </c>
      <c r="H3" s="538"/>
      <c r="I3" s="538"/>
      <c r="J3" s="539"/>
      <c r="K3" s="538"/>
      <c r="L3" s="538"/>
      <c r="M3" s="539"/>
      <c r="N3" s="538"/>
      <c r="O3" s="538"/>
      <c r="P3" s="537"/>
      <c r="Q3" s="538"/>
      <c r="R3" s="540"/>
      <c r="S3" s="534"/>
      <c r="T3" s="541"/>
      <c r="U3" s="542"/>
      <c r="V3" s="537" t="s">
        <v>127</v>
      </c>
      <c r="W3" s="538"/>
      <c r="X3" s="538"/>
      <c r="Y3" s="539"/>
      <c r="Z3" s="538"/>
      <c r="AA3" s="540"/>
      <c r="AB3" s="543"/>
      <c r="AC3" s="541" t="s">
        <v>128</v>
      </c>
      <c r="AD3" s="544"/>
    </row>
    <row r="4" spans="1:34" ht="18" customHeight="1" thickBot="1">
      <c r="A4" s="546" t="s">
        <v>66</v>
      </c>
      <c r="B4" s="547"/>
      <c r="C4" s="548" t="s">
        <v>67</v>
      </c>
      <c r="D4" s="946"/>
      <c r="E4" s="947"/>
      <c r="F4" s="948"/>
      <c r="G4" s="549"/>
      <c r="H4" s="550" t="s">
        <v>499</v>
      </c>
      <c r="I4" s="551"/>
      <c r="J4" s="552" t="s">
        <v>0</v>
      </c>
      <c r="K4" s="553" t="s">
        <v>46</v>
      </c>
      <c r="L4" s="554"/>
      <c r="M4" s="555" t="s">
        <v>405</v>
      </c>
      <c r="N4" s="550"/>
      <c r="O4" s="556"/>
      <c r="P4" s="550" t="s">
        <v>395</v>
      </c>
      <c r="Q4" s="550"/>
      <c r="R4" s="557"/>
      <c r="S4" s="546" t="s">
        <v>99</v>
      </c>
      <c r="T4" s="558"/>
      <c r="U4" s="559"/>
      <c r="V4" s="937" t="s">
        <v>229</v>
      </c>
      <c r="W4" s="938"/>
      <c r="X4" s="939"/>
      <c r="Y4" s="940" t="s">
        <v>381</v>
      </c>
      <c r="Z4" s="938"/>
      <c r="AA4" s="941"/>
      <c r="AB4" s="560"/>
      <c r="AC4" s="561"/>
      <c r="AD4" s="562"/>
    </row>
    <row r="5" spans="1:34" s="574" customFormat="1" ht="18" customHeight="1" thickBot="1">
      <c r="A5" s="563"/>
      <c r="B5" s="564"/>
      <c r="C5" s="565"/>
      <c r="D5" s="566" t="s">
        <v>493</v>
      </c>
      <c r="E5" s="566" t="s">
        <v>516</v>
      </c>
      <c r="F5" s="567" t="s">
        <v>517</v>
      </c>
      <c r="G5" s="568" t="s">
        <v>493</v>
      </c>
      <c r="H5" s="566" t="s">
        <v>516</v>
      </c>
      <c r="I5" s="569" t="s">
        <v>517</v>
      </c>
      <c r="J5" s="566" t="s">
        <v>493</v>
      </c>
      <c r="K5" s="566" t="s">
        <v>516</v>
      </c>
      <c r="L5" s="567" t="s">
        <v>517</v>
      </c>
      <c r="M5" s="566" t="s">
        <v>493</v>
      </c>
      <c r="N5" s="566" t="s">
        <v>516</v>
      </c>
      <c r="O5" s="566" t="s">
        <v>517</v>
      </c>
      <c r="P5" s="570" t="s">
        <v>493</v>
      </c>
      <c r="Q5" s="566" t="s">
        <v>516</v>
      </c>
      <c r="R5" s="571" t="s">
        <v>517</v>
      </c>
      <c r="S5" s="563"/>
      <c r="T5" s="572"/>
      <c r="U5" s="573"/>
      <c r="V5" s="568" t="s">
        <v>493</v>
      </c>
      <c r="W5" s="566" t="s">
        <v>516</v>
      </c>
      <c r="X5" s="569" t="s">
        <v>517</v>
      </c>
      <c r="Y5" s="566" t="s">
        <v>493</v>
      </c>
      <c r="Z5" s="566" t="s">
        <v>516</v>
      </c>
      <c r="AA5" s="571" t="s">
        <v>517</v>
      </c>
      <c r="AB5" s="566" t="s">
        <v>493</v>
      </c>
      <c r="AC5" s="566" t="s">
        <v>516</v>
      </c>
      <c r="AD5" s="571" t="s">
        <v>517</v>
      </c>
      <c r="AF5" s="545"/>
      <c r="AG5" s="545"/>
      <c r="AH5" s="545"/>
    </row>
    <row r="6" spans="1:34" s="574" customFormat="1" ht="14.25" customHeight="1">
      <c r="A6" s="575"/>
      <c r="B6" s="576"/>
      <c r="C6" s="536"/>
      <c r="D6" s="577" t="s">
        <v>495</v>
      </c>
      <c r="E6" s="578" t="s">
        <v>518</v>
      </c>
      <c r="F6" s="579" t="s">
        <v>595</v>
      </c>
      <c r="G6" s="580" t="s">
        <v>495</v>
      </c>
      <c r="H6" s="578" t="s">
        <v>518</v>
      </c>
      <c r="I6" s="581" t="s">
        <v>595</v>
      </c>
      <c r="J6" s="578" t="s">
        <v>495</v>
      </c>
      <c r="K6" s="578" t="s">
        <v>518</v>
      </c>
      <c r="L6" s="579" t="s">
        <v>595</v>
      </c>
      <c r="M6" s="578" t="s">
        <v>495</v>
      </c>
      <c r="N6" s="578" t="s">
        <v>518</v>
      </c>
      <c r="O6" s="578" t="s">
        <v>595</v>
      </c>
      <c r="P6" s="577" t="s">
        <v>495</v>
      </c>
      <c r="Q6" s="578" t="s">
        <v>518</v>
      </c>
      <c r="R6" s="582" t="s">
        <v>595</v>
      </c>
      <c r="S6" s="583"/>
      <c r="T6" s="584"/>
      <c r="U6" s="585"/>
      <c r="V6" s="586" t="s">
        <v>495</v>
      </c>
      <c r="W6" s="578" t="s">
        <v>518</v>
      </c>
      <c r="X6" s="581" t="s">
        <v>595</v>
      </c>
      <c r="Y6" s="578" t="s">
        <v>495</v>
      </c>
      <c r="Z6" s="578" t="s">
        <v>518</v>
      </c>
      <c r="AA6" s="582" t="s">
        <v>595</v>
      </c>
      <c r="AB6" s="577" t="s">
        <v>495</v>
      </c>
      <c r="AC6" s="578" t="s">
        <v>518</v>
      </c>
      <c r="AD6" s="582" t="s">
        <v>595</v>
      </c>
      <c r="AF6" s="545"/>
      <c r="AG6" s="545"/>
      <c r="AH6" s="545"/>
    </row>
    <row r="7" spans="1:34" s="601" customFormat="1" ht="29.25" customHeight="1" thickBot="1">
      <c r="A7" s="587" t="s">
        <v>68</v>
      </c>
      <c r="B7" s="588"/>
      <c r="C7" s="589">
        <v>1132343</v>
      </c>
      <c r="D7" s="590">
        <v>534362935</v>
      </c>
      <c r="E7" s="591">
        <v>826071117</v>
      </c>
      <c r="F7" s="592">
        <v>1188725985.8449998</v>
      </c>
      <c r="G7" s="593">
        <v>505542578</v>
      </c>
      <c r="H7" s="591">
        <v>739200876</v>
      </c>
      <c r="I7" s="593">
        <v>1024121504.971</v>
      </c>
      <c r="J7" s="594">
        <v>276644858</v>
      </c>
      <c r="K7" s="594">
        <v>395040165</v>
      </c>
      <c r="L7" s="595">
        <v>566060054.27800012</v>
      </c>
      <c r="M7" s="594">
        <v>153619385</v>
      </c>
      <c r="N7" s="594">
        <v>225702744</v>
      </c>
      <c r="O7" s="594">
        <v>287210475.171</v>
      </c>
      <c r="P7" s="596">
        <v>52600950</v>
      </c>
      <c r="Q7" s="594">
        <v>80079640</v>
      </c>
      <c r="R7" s="597">
        <v>99318239.502000004</v>
      </c>
      <c r="S7" s="598" t="s">
        <v>68</v>
      </c>
      <c r="T7" s="598"/>
      <c r="U7" s="599"/>
      <c r="V7" s="600">
        <v>5257585</v>
      </c>
      <c r="W7" s="591">
        <v>8515574</v>
      </c>
      <c r="X7" s="593">
        <v>16620246.856999999</v>
      </c>
      <c r="Y7" s="594">
        <v>17419800</v>
      </c>
      <c r="Z7" s="594">
        <v>29862753</v>
      </c>
      <c r="AA7" s="597">
        <v>54912489.163000003</v>
      </c>
      <c r="AB7" s="590">
        <v>28820357</v>
      </c>
      <c r="AC7" s="591">
        <v>86870241</v>
      </c>
      <c r="AD7" s="592">
        <v>164604480.87400001</v>
      </c>
      <c r="AF7" s="602"/>
      <c r="AG7" s="602"/>
      <c r="AH7" s="602"/>
    </row>
    <row r="8" spans="1:34" ht="39.25" customHeight="1" thickBot="1">
      <c r="A8" s="603" t="s">
        <v>69</v>
      </c>
      <c r="B8" s="604"/>
      <c r="C8" s="605">
        <v>98485</v>
      </c>
      <c r="D8" s="606">
        <v>117044850</v>
      </c>
      <c r="E8" s="607">
        <v>242718828</v>
      </c>
      <c r="F8" s="608">
        <v>739993909.41299999</v>
      </c>
      <c r="G8" s="609">
        <v>105856361</v>
      </c>
      <c r="H8" s="607">
        <v>191467396</v>
      </c>
      <c r="I8" s="609">
        <v>610981754.14199996</v>
      </c>
      <c r="J8" s="610">
        <v>61339226</v>
      </c>
      <c r="K8" s="610">
        <v>104897382</v>
      </c>
      <c r="L8" s="611">
        <v>341142297.27100003</v>
      </c>
      <c r="M8" s="610">
        <v>30178438</v>
      </c>
      <c r="N8" s="610">
        <v>58025765</v>
      </c>
      <c r="O8" s="610">
        <v>167010223.77399999</v>
      </c>
      <c r="P8" s="612">
        <v>7888190</v>
      </c>
      <c r="Q8" s="610">
        <v>14280403</v>
      </c>
      <c r="R8" s="613">
        <v>50475873.724000007</v>
      </c>
      <c r="S8" s="614" t="s">
        <v>69</v>
      </c>
      <c r="T8" s="614"/>
      <c r="U8" s="615"/>
      <c r="V8" s="616">
        <v>1550450</v>
      </c>
      <c r="W8" s="607">
        <v>3154634</v>
      </c>
      <c r="X8" s="609">
        <v>12166305.268999999</v>
      </c>
      <c r="Y8" s="610">
        <v>4900057</v>
      </c>
      <c r="Z8" s="610">
        <v>11109212</v>
      </c>
      <c r="AA8" s="613">
        <v>40187054.104000002</v>
      </c>
      <c r="AB8" s="606">
        <v>11188489</v>
      </c>
      <c r="AC8" s="607">
        <v>51251432</v>
      </c>
      <c r="AD8" s="608">
        <v>129012155.271</v>
      </c>
    </row>
    <row r="9" spans="1:34" ht="27.25" customHeight="1">
      <c r="A9" s="617" t="s">
        <v>70</v>
      </c>
      <c r="B9" s="618" t="s">
        <v>160</v>
      </c>
      <c r="C9" s="619">
        <v>17904</v>
      </c>
      <c r="D9" s="620">
        <v>40398201</v>
      </c>
      <c r="E9" s="621">
        <v>76664264</v>
      </c>
      <c r="F9" s="622">
        <v>284791726.46100003</v>
      </c>
      <c r="G9" s="623">
        <v>37536150</v>
      </c>
      <c r="H9" s="624">
        <v>68022776</v>
      </c>
      <c r="I9" s="623">
        <v>252161872.55699998</v>
      </c>
      <c r="J9" s="625">
        <v>19979894</v>
      </c>
      <c r="K9" s="625">
        <v>35068541</v>
      </c>
      <c r="L9" s="626">
        <v>134217715.53600001</v>
      </c>
      <c r="M9" s="625">
        <v>11282399</v>
      </c>
      <c r="N9" s="625">
        <v>20670829</v>
      </c>
      <c r="O9" s="625">
        <v>68086583.022</v>
      </c>
      <c r="P9" s="627">
        <v>3936117</v>
      </c>
      <c r="Q9" s="625">
        <v>7281221</v>
      </c>
      <c r="R9" s="628">
        <v>28169770.296</v>
      </c>
      <c r="S9" s="617" t="s">
        <v>70</v>
      </c>
      <c r="T9" s="629" t="s">
        <v>163</v>
      </c>
      <c r="U9" s="630"/>
      <c r="V9" s="631">
        <v>513773</v>
      </c>
      <c r="W9" s="624">
        <v>1049048</v>
      </c>
      <c r="X9" s="623">
        <v>4767695.9009999996</v>
      </c>
      <c r="Y9" s="625">
        <v>1823967</v>
      </c>
      <c r="Z9" s="625">
        <v>3953137</v>
      </c>
      <c r="AA9" s="628">
        <v>16920107.802000001</v>
      </c>
      <c r="AB9" s="620">
        <v>2862051</v>
      </c>
      <c r="AC9" s="621">
        <v>8641488</v>
      </c>
      <c r="AD9" s="622">
        <v>32629853.903999999</v>
      </c>
    </row>
    <row r="10" spans="1:34" ht="27.25" customHeight="1">
      <c r="A10" s="617" t="s">
        <v>71</v>
      </c>
      <c r="B10" s="618" t="s">
        <v>72</v>
      </c>
      <c r="C10" s="632">
        <v>2078</v>
      </c>
      <c r="D10" s="633">
        <v>15835231</v>
      </c>
      <c r="E10" s="634">
        <v>29825436</v>
      </c>
      <c r="F10" s="635">
        <v>151865722.641</v>
      </c>
      <c r="G10" s="636">
        <v>14919094</v>
      </c>
      <c r="H10" s="634">
        <v>27629688</v>
      </c>
      <c r="I10" s="636">
        <v>141105267.56400001</v>
      </c>
      <c r="J10" s="625">
        <v>8416722</v>
      </c>
      <c r="K10" s="625">
        <v>15248684</v>
      </c>
      <c r="L10" s="626">
        <v>79569009.384000003</v>
      </c>
      <c r="M10" s="625">
        <v>4625017</v>
      </c>
      <c r="N10" s="625">
        <v>8350240</v>
      </c>
      <c r="O10" s="625">
        <v>38355785.348999999</v>
      </c>
      <c r="P10" s="627">
        <v>1043401</v>
      </c>
      <c r="Q10" s="625">
        <v>2274820</v>
      </c>
      <c r="R10" s="628">
        <v>13368173.552000001</v>
      </c>
      <c r="S10" s="617" t="s">
        <v>71</v>
      </c>
      <c r="T10" s="629" t="s">
        <v>100</v>
      </c>
      <c r="U10" s="630"/>
      <c r="V10" s="637">
        <v>256960</v>
      </c>
      <c r="W10" s="634">
        <v>517435</v>
      </c>
      <c r="X10" s="636">
        <v>2844940.193</v>
      </c>
      <c r="Y10" s="625">
        <v>576994</v>
      </c>
      <c r="Z10" s="625">
        <v>1238509</v>
      </c>
      <c r="AA10" s="628">
        <v>6967359.0860000001</v>
      </c>
      <c r="AB10" s="633">
        <v>916137</v>
      </c>
      <c r="AC10" s="634">
        <v>2195748</v>
      </c>
      <c r="AD10" s="635">
        <v>10760455.077</v>
      </c>
    </row>
    <row r="11" spans="1:34" ht="27.25" customHeight="1">
      <c r="A11" s="617" t="s">
        <v>73</v>
      </c>
      <c r="B11" s="618" t="s">
        <v>83</v>
      </c>
      <c r="C11" s="632">
        <v>76989</v>
      </c>
      <c r="D11" s="633">
        <v>60053597</v>
      </c>
      <c r="E11" s="634">
        <v>134692247</v>
      </c>
      <c r="F11" s="635">
        <v>300909075.213</v>
      </c>
      <c r="G11" s="636">
        <v>52714976</v>
      </c>
      <c r="H11" s="634">
        <v>94748648</v>
      </c>
      <c r="I11" s="636">
        <v>216073692.64899999</v>
      </c>
      <c r="J11" s="625">
        <v>32483041</v>
      </c>
      <c r="K11" s="625">
        <v>53911265</v>
      </c>
      <c r="L11" s="626">
        <v>126325418.391</v>
      </c>
      <c r="M11" s="625">
        <v>14090580</v>
      </c>
      <c r="N11" s="625">
        <v>28692320</v>
      </c>
      <c r="O11" s="625">
        <v>60089826.016000003</v>
      </c>
      <c r="P11" s="627">
        <v>2897666</v>
      </c>
      <c r="Q11" s="625">
        <v>4706419</v>
      </c>
      <c r="R11" s="628">
        <v>8917941.9260000009</v>
      </c>
      <c r="S11" s="617" t="s">
        <v>73</v>
      </c>
      <c r="T11" s="629" t="s">
        <v>101</v>
      </c>
      <c r="U11" s="630"/>
      <c r="V11" s="637">
        <v>770990</v>
      </c>
      <c r="W11" s="634">
        <v>1572508</v>
      </c>
      <c r="X11" s="636">
        <v>4527049.9809999997</v>
      </c>
      <c r="Y11" s="625">
        <v>2472699</v>
      </c>
      <c r="Z11" s="625">
        <v>5866136</v>
      </c>
      <c r="AA11" s="628">
        <v>16213456.335000001</v>
      </c>
      <c r="AB11" s="633">
        <v>7338621</v>
      </c>
      <c r="AC11" s="634">
        <v>39943599</v>
      </c>
      <c r="AD11" s="635">
        <v>84835382.563999996</v>
      </c>
    </row>
    <row r="12" spans="1:34" ht="27.25" customHeight="1" thickBot="1">
      <c r="A12" s="617" t="s">
        <v>84</v>
      </c>
      <c r="B12" s="638" t="s">
        <v>85</v>
      </c>
      <c r="C12" s="639">
        <v>1514</v>
      </c>
      <c r="D12" s="640">
        <v>757821</v>
      </c>
      <c r="E12" s="641">
        <v>1536881</v>
      </c>
      <c r="F12" s="642">
        <v>2427385.0980000002</v>
      </c>
      <c r="G12" s="643">
        <v>686141</v>
      </c>
      <c r="H12" s="644">
        <v>1066284</v>
      </c>
      <c r="I12" s="643">
        <v>1640921.372</v>
      </c>
      <c r="J12" s="625">
        <v>459569</v>
      </c>
      <c r="K12" s="625">
        <v>668892</v>
      </c>
      <c r="L12" s="626">
        <v>1030153.96</v>
      </c>
      <c r="M12" s="625">
        <v>180442</v>
      </c>
      <c r="N12" s="625">
        <v>312376</v>
      </c>
      <c r="O12" s="625">
        <v>478029.38699999999</v>
      </c>
      <c r="P12" s="627">
        <v>11006</v>
      </c>
      <c r="Q12" s="625">
        <v>17943</v>
      </c>
      <c r="R12" s="628">
        <v>19987.95</v>
      </c>
      <c r="S12" s="617" t="s">
        <v>84</v>
      </c>
      <c r="T12" s="645" t="s">
        <v>102</v>
      </c>
      <c r="U12" s="646"/>
      <c r="V12" s="647">
        <v>8727</v>
      </c>
      <c r="W12" s="644">
        <v>15643</v>
      </c>
      <c r="X12" s="643">
        <v>26619.194</v>
      </c>
      <c r="Y12" s="625">
        <v>26397</v>
      </c>
      <c r="Z12" s="625">
        <v>51430</v>
      </c>
      <c r="AA12" s="628">
        <v>86130.880999999994</v>
      </c>
      <c r="AB12" s="640">
        <v>71680</v>
      </c>
      <c r="AC12" s="641">
        <v>470597</v>
      </c>
      <c r="AD12" s="642">
        <v>786463.72600000002</v>
      </c>
    </row>
    <row r="13" spans="1:34" ht="40" customHeight="1" thickBot="1">
      <c r="A13" s="614" t="s">
        <v>86</v>
      </c>
      <c r="B13" s="648"/>
      <c r="C13" s="649">
        <v>1033858</v>
      </c>
      <c r="D13" s="650">
        <v>417318085</v>
      </c>
      <c r="E13" s="651">
        <v>583352289</v>
      </c>
      <c r="F13" s="652">
        <v>448732076.43199998</v>
      </c>
      <c r="G13" s="653">
        <v>399686217</v>
      </c>
      <c r="H13" s="651">
        <v>547733480</v>
      </c>
      <c r="I13" s="653">
        <v>413139750.829</v>
      </c>
      <c r="J13" s="610">
        <v>215305632</v>
      </c>
      <c r="K13" s="610">
        <v>290142783</v>
      </c>
      <c r="L13" s="611">
        <v>224917757.007</v>
      </c>
      <c r="M13" s="610">
        <v>123440947</v>
      </c>
      <c r="N13" s="610">
        <v>167676979</v>
      </c>
      <c r="O13" s="610">
        <v>120200251.397</v>
      </c>
      <c r="P13" s="612">
        <v>44712760</v>
      </c>
      <c r="Q13" s="610">
        <v>65799237</v>
      </c>
      <c r="R13" s="613">
        <v>48842365.778000005</v>
      </c>
      <c r="S13" s="614" t="s">
        <v>86</v>
      </c>
      <c r="T13" s="614"/>
      <c r="U13" s="615"/>
      <c r="V13" s="654">
        <v>3707135</v>
      </c>
      <c r="W13" s="651">
        <v>5360940</v>
      </c>
      <c r="X13" s="653">
        <v>4453941.5880000005</v>
      </c>
      <c r="Y13" s="610">
        <v>12519743</v>
      </c>
      <c r="Z13" s="610">
        <v>18753541</v>
      </c>
      <c r="AA13" s="613">
        <v>14725435.059000002</v>
      </c>
      <c r="AB13" s="650">
        <v>17631868</v>
      </c>
      <c r="AC13" s="651">
        <v>35618809</v>
      </c>
      <c r="AD13" s="652">
        <v>35592325.603000008</v>
      </c>
    </row>
    <row r="14" spans="1:34" ht="27.25" customHeight="1">
      <c r="A14" s="548"/>
      <c r="B14" s="655" t="s">
        <v>87</v>
      </c>
      <c r="C14" s="656">
        <v>483140</v>
      </c>
      <c r="D14" s="657">
        <v>142659669</v>
      </c>
      <c r="E14" s="658">
        <v>185894613</v>
      </c>
      <c r="F14" s="659">
        <v>180902291.662</v>
      </c>
      <c r="G14" s="660">
        <v>134876456</v>
      </c>
      <c r="H14" s="658">
        <v>170144188</v>
      </c>
      <c r="I14" s="660">
        <v>159745090.99599999</v>
      </c>
      <c r="J14" s="661">
        <v>86900248</v>
      </c>
      <c r="K14" s="661">
        <v>107702278</v>
      </c>
      <c r="L14" s="662">
        <v>101396883.44599999</v>
      </c>
      <c r="M14" s="661">
        <v>33305294</v>
      </c>
      <c r="N14" s="661">
        <v>42955292</v>
      </c>
      <c r="O14" s="661">
        <v>40061252.085000001</v>
      </c>
      <c r="P14" s="663">
        <v>6542638</v>
      </c>
      <c r="Q14" s="661">
        <v>9030166</v>
      </c>
      <c r="R14" s="664">
        <v>8521166.5979999993</v>
      </c>
      <c r="S14" s="548"/>
      <c r="T14" s="665" t="s">
        <v>103</v>
      </c>
      <c r="U14" s="666"/>
      <c r="V14" s="667">
        <v>1874635</v>
      </c>
      <c r="W14" s="658">
        <v>2390891</v>
      </c>
      <c r="X14" s="660">
        <v>2297728.4330000002</v>
      </c>
      <c r="Y14" s="661">
        <v>6253641</v>
      </c>
      <c r="Z14" s="661">
        <v>8065561</v>
      </c>
      <c r="AA14" s="664">
        <v>7468060.4340000004</v>
      </c>
      <c r="AB14" s="657">
        <v>7783213</v>
      </c>
      <c r="AC14" s="658">
        <v>15750425</v>
      </c>
      <c r="AD14" s="659">
        <v>21157200.666000001</v>
      </c>
    </row>
    <row r="15" spans="1:34" ht="27.25" customHeight="1">
      <c r="A15" s="548" t="s">
        <v>88</v>
      </c>
      <c r="B15" s="668" t="s">
        <v>89</v>
      </c>
      <c r="C15" s="632">
        <v>61147</v>
      </c>
      <c r="D15" s="633">
        <v>36087860</v>
      </c>
      <c r="E15" s="634">
        <v>51627017</v>
      </c>
      <c r="F15" s="635">
        <v>43002790.137000002</v>
      </c>
      <c r="G15" s="636">
        <v>35790282</v>
      </c>
      <c r="H15" s="634">
        <v>51200735</v>
      </c>
      <c r="I15" s="636">
        <v>42657652.264000006</v>
      </c>
      <c r="J15" s="625">
        <v>2444830</v>
      </c>
      <c r="K15" s="625">
        <v>3065504</v>
      </c>
      <c r="L15" s="626">
        <v>2731690.0350000001</v>
      </c>
      <c r="M15" s="625">
        <v>11422571</v>
      </c>
      <c r="N15" s="625">
        <v>14432950</v>
      </c>
      <c r="O15" s="625">
        <v>12743373.575999999</v>
      </c>
      <c r="P15" s="627">
        <v>21833451</v>
      </c>
      <c r="Q15" s="625">
        <v>33589862</v>
      </c>
      <c r="R15" s="628">
        <v>27102008.181000002</v>
      </c>
      <c r="S15" s="548" t="s">
        <v>88</v>
      </c>
      <c r="T15" s="629" t="s">
        <v>104</v>
      </c>
      <c r="U15" s="630"/>
      <c r="V15" s="637">
        <v>20929</v>
      </c>
      <c r="W15" s="634">
        <v>26284</v>
      </c>
      <c r="X15" s="636">
        <v>19562.955999999998</v>
      </c>
      <c r="Y15" s="625">
        <v>68501</v>
      </c>
      <c r="Z15" s="625">
        <v>86135</v>
      </c>
      <c r="AA15" s="628">
        <v>61017.516000000003</v>
      </c>
      <c r="AB15" s="633">
        <v>297578</v>
      </c>
      <c r="AC15" s="634">
        <v>426282</v>
      </c>
      <c r="AD15" s="635">
        <v>345137.87300000002</v>
      </c>
    </row>
    <row r="16" spans="1:34" ht="27.25" customHeight="1">
      <c r="A16" s="548"/>
      <c r="B16" s="668" t="s">
        <v>90</v>
      </c>
      <c r="C16" s="619">
        <v>34615</v>
      </c>
      <c r="D16" s="669">
        <v>9999956</v>
      </c>
      <c r="E16" s="670">
        <v>14832875</v>
      </c>
      <c r="F16" s="671">
        <v>13582915.171</v>
      </c>
      <c r="G16" s="672">
        <v>9463091</v>
      </c>
      <c r="H16" s="670">
        <v>13515870</v>
      </c>
      <c r="I16" s="672">
        <v>12369518.691</v>
      </c>
      <c r="J16" s="625">
        <v>5991332</v>
      </c>
      <c r="K16" s="625">
        <v>8404467</v>
      </c>
      <c r="L16" s="626">
        <v>7780808.1399999997</v>
      </c>
      <c r="M16" s="625">
        <v>2622412</v>
      </c>
      <c r="N16" s="625">
        <v>3760806</v>
      </c>
      <c r="O16" s="625">
        <v>3493683.6239999998</v>
      </c>
      <c r="P16" s="627">
        <v>276701</v>
      </c>
      <c r="Q16" s="625">
        <v>419953</v>
      </c>
      <c r="R16" s="628">
        <v>357077.86099999998</v>
      </c>
      <c r="S16" s="548"/>
      <c r="T16" s="629" t="s">
        <v>105</v>
      </c>
      <c r="U16" s="630"/>
      <c r="V16" s="673">
        <v>120896</v>
      </c>
      <c r="W16" s="670">
        <v>187708</v>
      </c>
      <c r="X16" s="672">
        <v>162088.58199999999</v>
      </c>
      <c r="Y16" s="625">
        <v>451750</v>
      </c>
      <c r="Z16" s="625">
        <v>742936</v>
      </c>
      <c r="AA16" s="628">
        <v>575860.48399999994</v>
      </c>
      <c r="AB16" s="669">
        <v>536865</v>
      </c>
      <c r="AC16" s="670">
        <v>1317005</v>
      </c>
      <c r="AD16" s="671">
        <v>1213396.48</v>
      </c>
    </row>
    <row r="17" spans="1:34" ht="27.25" customHeight="1">
      <c r="A17" s="548" t="s">
        <v>91</v>
      </c>
      <c r="B17" s="668" t="s">
        <v>92</v>
      </c>
      <c r="C17" s="619">
        <v>88347</v>
      </c>
      <c r="D17" s="669">
        <v>36480529</v>
      </c>
      <c r="E17" s="670">
        <v>80360042</v>
      </c>
      <c r="F17" s="671">
        <v>40084931.081</v>
      </c>
      <c r="G17" s="672">
        <v>34444359</v>
      </c>
      <c r="H17" s="670">
        <v>73693359</v>
      </c>
      <c r="I17" s="672">
        <v>37006809.014000006</v>
      </c>
      <c r="J17" s="625">
        <v>20409176</v>
      </c>
      <c r="K17" s="625">
        <v>43210721</v>
      </c>
      <c r="L17" s="626">
        <v>21012205.533</v>
      </c>
      <c r="M17" s="625">
        <v>11207419</v>
      </c>
      <c r="N17" s="625">
        <v>23761361</v>
      </c>
      <c r="O17" s="625">
        <v>12654719.938000001</v>
      </c>
      <c r="P17" s="627">
        <v>693210</v>
      </c>
      <c r="Q17" s="625">
        <v>1040361</v>
      </c>
      <c r="R17" s="628">
        <v>818328.65299999993</v>
      </c>
      <c r="S17" s="548" t="s">
        <v>91</v>
      </c>
      <c r="T17" s="629" t="s">
        <v>106</v>
      </c>
      <c r="U17" s="630"/>
      <c r="V17" s="673">
        <v>436779</v>
      </c>
      <c r="W17" s="670">
        <v>1126245</v>
      </c>
      <c r="X17" s="672">
        <v>512076.788</v>
      </c>
      <c r="Y17" s="625">
        <v>1697775</v>
      </c>
      <c r="Z17" s="625">
        <v>4554671</v>
      </c>
      <c r="AA17" s="628">
        <v>2009478.102</v>
      </c>
      <c r="AB17" s="669">
        <v>2036170</v>
      </c>
      <c r="AC17" s="670">
        <v>6666683</v>
      </c>
      <c r="AD17" s="671">
        <v>3078122.0670000003</v>
      </c>
    </row>
    <row r="18" spans="1:34" ht="27.25" customHeight="1">
      <c r="A18" s="548"/>
      <c r="B18" s="668" t="s">
        <v>93</v>
      </c>
      <c r="C18" s="619">
        <v>54903</v>
      </c>
      <c r="D18" s="669">
        <v>44102057</v>
      </c>
      <c r="E18" s="670">
        <v>55611470</v>
      </c>
      <c r="F18" s="671">
        <v>22136150.971000001</v>
      </c>
      <c r="G18" s="672">
        <v>43290896</v>
      </c>
      <c r="H18" s="670">
        <v>54469048</v>
      </c>
      <c r="I18" s="672">
        <v>21626563.829</v>
      </c>
      <c r="J18" s="625">
        <v>21560969</v>
      </c>
      <c r="K18" s="625">
        <v>26829572</v>
      </c>
      <c r="L18" s="626">
        <v>11088243.387999998</v>
      </c>
      <c r="M18" s="625">
        <v>16287354</v>
      </c>
      <c r="N18" s="625">
        <v>20861823</v>
      </c>
      <c r="O18" s="625">
        <v>7849675.1430000002</v>
      </c>
      <c r="P18" s="627">
        <v>4609767</v>
      </c>
      <c r="Q18" s="625">
        <v>5658879</v>
      </c>
      <c r="R18" s="628">
        <v>2242583.6150000002</v>
      </c>
      <c r="S18" s="548"/>
      <c r="T18" s="629" t="s">
        <v>107</v>
      </c>
      <c r="U18" s="630"/>
      <c r="V18" s="673">
        <v>209889</v>
      </c>
      <c r="W18" s="670">
        <v>280871</v>
      </c>
      <c r="X18" s="672">
        <v>113159.781</v>
      </c>
      <c r="Y18" s="625">
        <v>622917</v>
      </c>
      <c r="Z18" s="625">
        <v>837903</v>
      </c>
      <c r="AA18" s="628">
        <v>332901.902</v>
      </c>
      <c r="AB18" s="669">
        <v>811161</v>
      </c>
      <c r="AC18" s="670">
        <v>1142422</v>
      </c>
      <c r="AD18" s="671">
        <v>509587.14199999999</v>
      </c>
    </row>
    <row r="19" spans="1:34" ht="27.25" customHeight="1">
      <c r="A19" s="548" t="s">
        <v>47</v>
      </c>
      <c r="B19" s="668" t="s">
        <v>94</v>
      </c>
      <c r="C19" s="619">
        <v>39828</v>
      </c>
      <c r="D19" s="669">
        <v>18741907</v>
      </c>
      <c r="E19" s="670">
        <v>29002477</v>
      </c>
      <c r="F19" s="671">
        <v>30722420.956</v>
      </c>
      <c r="G19" s="672">
        <v>18571151</v>
      </c>
      <c r="H19" s="670">
        <v>28741887</v>
      </c>
      <c r="I19" s="672">
        <v>30545507.166000001</v>
      </c>
      <c r="J19" s="625">
        <v>11734492</v>
      </c>
      <c r="K19" s="625">
        <v>18164892</v>
      </c>
      <c r="L19" s="626">
        <v>19897758.116</v>
      </c>
      <c r="M19" s="625">
        <v>6135271</v>
      </c>
      <c r="N19" s="625">
        <v>9442125</v>
      </c>
      <c r="O19" s="625">
        <v>9758176.6970000006</v>
      </c>
      <c r="P19" s="627">
        <v>614884</v>
      </c>
      <c r="Q19" s="625">
        <v>1022725</v>
      </c>
      <c r="R19" s="628">
        <v>821111.64299999992</v>
      </c>
      <c r="S19" s="548" t="s">
        <v>47</v>
      </c>
      <c r="T19" s="629" t="s">
        <v>108</v>
      </c>
      <c r="U19" s="630"/>
      <c r="V19" s="673">
        <v>16970</v>
      </c>
      <c r="W19" s="670">
        <v>22592</v>
      </c>
      <c r="X19" s="672">
        <v>13789.736000000001</v>
      </c>
      <c r="Y19" s="625">
        <v>69534</v>
      </c>
      <c r="Z19" s="625">
        <v>89553</v>
      </c>
      <c r="AA19" s="628">
        <v>54670.974000000002</v>
      </c>
      <c r="AB19" s="669">
        <v>170756</v>
      </c>
      <c r="AC19" s="670">
        <v>260590</v>
      </c>
      <c r="AD19" s="671">
        <v>176913.79</v>
      </c>
    </row>
    <row r="20" spans="1:34" ht="27.25" customHeight="1">
      <c r="A20" s="548"/>
      <c r="B20" s="668" t="s">
        <v>97</v>
      </c>
      <c r="C20" s="619">
        <v>84540</v>
      </c>
      <c r="D20" s="669">
        <v>40146826</v>
      </c>
      <c r="E20" s="670">
        <v>45444107</v>
      </c>
      <c r="F20" s="671">
        <v>32098796.596000001</v>
      </c>
      <c r="G20" s="672">
        <v>38680493</v>
      </c>
      <c r="H20" s="670">
        <v>43648908</v>
      </c>
      <c r="I20" s="672">
        <v>30324910.375</v>
      </c>
      <c r="J20" s="625">
        <v>20015487</v>
      </c>
      <c r="K20" s="625">
        <v>22400236</v>
      </c>
      <c r="L20" s="626">
        <v>16402167.310000001</v>
      </c>
      <c r="M20" s="625">
        <v>14718060</v>
      </c>
      <c r="N20" s="625">
        <v>16540359</v>
      </c>
      <c r="O20" s="625">
        <v>9881439.4460000005</v>
      </c>
      <c r="P20" s="627">
        <v>2050652</v>
      </c>
      <c r="Q20" s="625">
        <v>2365529</v>
      </c>
      <c r="R20" s="628">
        <v>1314414.6739999999</v>
      </c>
      <c r="S20" s="548"/>
      <c r="T20" s="629" t="s">
        <v>109</v>
      </c>
      <c r="U20" s="630"/>
      <c r="V20" s="673">
        <v>425321</v>
      </c>
      <c r="W20" s="670">
        <v>525489</v>
      </c>
      <c r="X20" s="672">
        <v>626666.56599999999</v>
      </c>
      <c r="Y20" s="625">
        <v>1470973</v>
      </c>
      <c r="Z20" s="625">
        <v>1817295</v>
      </c>
      <c r="AA20" s="628">
        <v>2100222.3790000002</v>
      </c>
      <c r="AB20" s="669">
        <v>1466333</v>
      </c>
      <c r="AC20" s="670">
        <v>1795199</v>
      </c>
      <c r="AD20" s="671">
        <v>1773886.2210000001</v>
      </c>
    </row>
    <row r="21" spans="1:34" ht="27.25" customHeight="1">
      <c r="A21" s="548" t="s">
        <v>98</v>
      </c>
      <c r="B21" s="668" t="s">
        <v>708</v>
      </c>
      <c r="C21" s="619">
        <v>59756</v>
      </c>
      <c r="D21" s="669">
        <v>42164053</v>
      </c>
      <c r="E21" s="670">
        <v>56263666</v>
      </c>
      <c r="F21" s="671">
        <v>33204248.597999997</v>
      </c>
      <c r="G21" s="672">
        <v>41451475</v>
      </c>
      <c r="H21" s="670">
        <v>55084061</v>
      </c>
      <c r="I21" s="672">
        <v>32573904.587000001</v>
      </c>
      <c r="J21" s="625">
        <v>17846273</v>
      </c>
      <c r="K21" s="625">
        <v>22716871</v>
      </c>
      <c r="L21" s="626">
        <v>14190736.043</v>
      </c>
      <c r="M21" s="625">
        <v>15675062</v>
      </c>
      <c r="N21" s="625">
        <v>19844118</v>
      </c>
      <c r="O21" s="625">
        <v>11190975.666999999</v>
      </c>
      <c r="P21" s="627">
        <v>7296337</v>
      </c>
      <c r="Q21" s="625">
        <v>11597876</v>
      </c>
      <c r="R21" s="628">
        <v>6718770.7349999994</v>
      </c>
      <c r="S21" s="548" t="s">
        <v>98</v>
      </c>
      <c r="T21" s="629" t="s">
        <v>110</v>
      </c>
      <c r="U21" s="630"/>
      <c r="V21" s="673">
        <v>153165</v>
      </c>
      <c r="W21" s="670">
        <v>219314</v>
      </c>
      <c r="X21" s="672">
        <v>117087.74400000001</v>
      </c>
      <c r="Y21" s="625">
        <v>480638</v>
      </c>
      <c r="Z21" s="625">
        <v>705882</v>
      </c>
      <c r="AA21" s="628">
        <v>356334.39800000004</v>
      </c>
      <c r="AB21" s="669">
        <v>712578</v>
      </c>
      <c r="AC21" s="670">
        <v>1179605</v>
      </c>
      <c r="AD21" s="671">
        <v>630344.01099999994</v>
      </c>
    </row>
    <row r="22" spans="1:34" ht="27.25" customHeight="1" thickBot="1">
      <c r="A22" s="674"/>
      <c r="B22" s="675" t="s">
        <v>635</v>
      </c>
      <c r="C22" s="676">
        <v>127582</v>
      </c>
      <c r="D22" s="677">
        <v>46935228</v>
      </c>
      <c r="E22" s="678">
        <v>64316022</v>
      </c>
      <c r="F22" s="679">
        <v>52997531.259999998</v>
      </c>
      <c r="G22" s="680">
        <v>43118014</v>
      </c>
      <c r="H22" s="678">
        <v>57235424</v>
      </c>
      <c r="I22" s="680">
        <v>46289793.906999998</v>
      </c>
      <c r="J22" s="681">
        <v>28402825</v>
      </c>
      <c r="K22" s="681">
        <v>37648242</v>
      </c>
      <c r="L22" s="682">
        <v>30417264.995999999</v>
      </c>
      <c r="M22" s="681">
        <v>12067504</v>
      </c>
      <c r="N22" s="681">
        <v>16078145</v>
      </c>
      <c r="O22" s="681">
        <v>12566955.220999999</v>
      </c>
      <c r="P22" s="683">
        <v>795120</v>
      </c>
      <c r="Q22" s="681">
        <v>1073886</v>
      </c>
      <c r="R22" s="684">
        <v>946903.81799999997</v>
      </c>
      <c r="S22" s="674"/>
      <c r="T22" s="685" t="s">
        <v>111</v>
      </c>
      <c r="U22" s="686"/>
      <c r="V22" s="687">
        <v>448551</v>
      </c>
      <c r="W22" s="678">
        <v>581546</v>
      </c>
      <c r="X22" s="680">
        <v>591781.00199999998</v>
      </c>
      <c r="Y22" s="681">
        <v>1404014</v>
      </c>
      <c r="Z22" s="681">
        <v>1853605</v>
      </c>
      <c r="AA22" s="684">
        <v>1766888.87</v>
      </c>
      <c r="AB22" s="677">
        <v>3817214</v>
      </c>
      <c r="AC22" s="678">
        <v>7080598</v>
      </c>
      <c r="AD22" s="679">
        <v>6707737.3530000001</v>
      </c>
    </row>
    <row r="24" spans="1:34" ht="22.5" customHeight="1">
      <c r="A24" s="525"/>
      <c r="D24" s="942" t="s">
        <v>146</v>
      </c>
      <c r="E24" s="942"/>
      <c r="F24" s="942"/>
      <c r="G24" s="942"/>
      <c r="H24" s="942"/>
      <c r="I24" s="942"/>
      <c r="J24" s="942"/>
      <c r="K24" s="942"/>
      <c r="L24" s="942"/>
      <c r="M24" s="942"/>
      <c r="N24" s="942"/>
      <c r="O24" s="942"/>
      <c r="P24" s="942"/>
      <c r="Q24" s="942"/>
      <c r="R24" s="942"/>
      <c r="S24" s="525"/>
      <c r="V24" s="942" t="s">
        <v>146</v>
      </c>
      <c r="W24" s="942"/>
      <c r="X24" s="942"/>
      <c r="Y24" s="942"/>
      <c r="Z24" s="942"/>
      <c r="AA24" s="942"/>
      <c r="AB24" s="942"/>
      <c r="AC24" s="942"/>
      <c r="AD24" s="942"/>
      <c r="AF24" s="527"/>
      <c r="AG24" s="527"/>
      <c r="AH24" s="527"/>
    </row>
    <row r="25" spans="1:34" ht="20.25" customHeight="1" thickBot="1">
      <c r="B25" s="688"/>
      <c r="C25" s="689"/>
      <c r="D25" s="690"/>
      <c r="E25" s="545"/>
      <c r="F25" s="545"/>
      <c r="G25" s="545"/>
      <c r="H25" s="545"/>
      <c r="I25" s="545"/>
      <c r="P25" s="691"/>
      <c r="Q25" s="692"/>
      <c r="R25" s="532" t="s">
        <v>707</v>
      </c>
      <c r="T25" s="688"/>
      <c r="U25" s="689"/>
      <c r="V25" s="545"/>
      <c r="W25" s="545"/>
      <c r="X25" s="545"/>
      <c r="AB25" s="690"/>
      <c r="AC25" s="693"/>
      <c r="AD25" s="532" t="s">
        <v>707</v>
      </c>
      <c r="AE25" s="545"/>
    </row>
    <row r="26" spans="1:34" ht="18" customHeight="1">
      <c r="A26" s="534"/>
      <c r="B26" s="541"/>
      <c r="C26" s="694"/>
      <c r="D26" s="931" t="s">
        <v>65</v>
      </c>
      <c r="E26" s="932"/>
      <c r="F26" s="933"/>
      <c r="G26" s="537" t="s">
        <v>127</v>
      </c>
      <c r="H26" s="538"/>
      <c r="I26" s="538"/>
      <c r="J26" s="539"/>
      <c r="K26" s="538"/>
      <c r="L26" s="538"/>
      <c r="M26" s="539"/>
      <c r="N26" s="538"/>
      <c r="O26" s="538"/>
      <c r="P26" s="537"/>
      <c r="Q26" s="538"/>
      <c r="R26" s="540"/>
      <c r="S26" s="534"/>
      <c r="T26" s="541"/>
      <c r="U26" s="542"/>
      <c r="V26" s="537" t="s">
        <v>127</v>
      </c>
      <c r="W26" s="538"/>
      <c r="X26" s="538"/>
      <c r="Y26" s="539"/>
      <c r="Z26" s="538"/>
      <c r="AA26" s="538"/>
      <c r="AB26" s="543"/>
      <c r="AC26" s="541" t="s">
        <v>128</v>
      </c>
      <c r="AD26" s="544"/>
      <c r="AE26" s="695"/>
    </row>
    <row r="27" spans="1:34" ht="18" customHeight="1" thickBot="1">
      <c r="A27" s="546" t="s">
        <v>99</v>
      </c>
      <c r="B27" s="558"/>
      <c r="C27" s="558"/>
      <c r="D27" s="934"/>
      <c r="E27" s="935"/>
      <c r="F27" s="936"/>
      <c r="G27" s="549"/>
      <c r="H27" s="550" t="s">
        <v>499</v>
      </c>
      <c r="I27" s="551"/>
      <c r="J27" s="552" t="s">
        <v>0</v>
      </c>
      <c r="K27" s="553" t="s">
        <v>46</v>
      </c>
      <c r="L27" s="554"/>
      <c r="M27" s="555" t="s">
        <v>405</v>
      </c>
      <c r="N27" s="550"/>
      <c r="O27" s="556"/>
      <c r="P27" s="550" t="s">
        <v>395</v>
      </c>
      <c r="Q27" s="550"/>
      <c r="R27" s="557"/>
      <c r="S27" s="546" t="s">
        <v>99</v>
      </c>
      <c r="T27" s="558"/>
      <c r="U27" s="547"/>
      <c r="V27" s="937" t="s">
        <v>229</v>
      </c>
      <c r="W27" s="938"/>
      <c r="X27" s="939"/>
      <c r="Y27" s="940" t="s">
        <v>381</v>
      </c>
      <c r="Z27" s="938"/>
      <c r="AA27" s="941"/>
      <c r="AB27" s="560"/>
      <c r="AC27" s="561"/>
      <c r="AD27" s="562"/>
      <c r="AE27" s="617"/>
    </row>
    <row r="28" spans="1:34" ht="18" customHeight="1" thickBot="1">
      <c r="A28" s="617"/>
      <c r="B28" s="558"/>
      <c r="C28" s="696"/>
      <c r="D28" s="697" t="s">
        <v>581</v>
      </c>
      <c r="E28" s="698" t="s">
        <v>633</v>
      </c>
      <c r="F28" s="698" t="s">
        <v>634</v>
      </c>
      <c r="G28" s="617" t="s">
        <v>581</v>
      </c>
      <c r="H28" s="699" t="s">
        <v>633</v>
      </c>
      <c r="I28" s="700" t="s">
        <v>634</v>
      </c>
      <c r="J28" s="699" t="s">
        <v>581</v>
      </c>
      <c r="K28" s="699" t="s">
        <v>633</v>
      </c>
      <c r="L28" s="699" t="s">
        <v>634</v>
      </c>
      <c r="M28" s="699" t="s">
        <v>581</v>
      </c>
      <c r="N28" s="699" t="s">
        <v>633</v>
      </c>
      <c r="O28" s="699" t="s">
        <v>634</v>
      </c>
      <c r="P28" s="699" t="s">
        <v>581</v>
      </c>
      <c r="Q28" s="701" t="s">
        <v>633</v>
      </c>
      <c r="R28" s="702" t="s">
        <v>634</v>
      </c>
      <c r="S28" s="617"/>
      <c r="T28" s="558"/>
      <c r="U28" s="703"/>
      <c r="V28" s="701" t="s">
        <v>581</v>
      </c>
      <c r="W28" s="699" t="s">
        <v>633</v>
      </c>
      <c r="X28" s="700" t="s">
        <v>634</v>
      </c>
      <c r="Y28" s="699" t="s">
        <v>581</v>
      </c>
      <c r="Z28" s="699" t="s">
        <v>633</v>
      </c>
      <c r="AA28" s="700" t="s">
        <v>634</v>
      </c>
      <c r="AB28" s="697" t="s">
        <v>581</v>
      </c>
      <c r="AC28" s="698" t="s">
        <v>633</v>
      </c>
      <c r="AD28" s="704" t="s">
        <v>634</v>
      </c>
      <c r="AE28" s="617"/>
    </row>
    <row r="29" spans="1:34" ht="15.25" customHeight="1">
      <c r="A29" s="575"/>
      <c r="B29" s="705"/>
      <c r="C29" s="694"/>
      <c r="D29" s="580" t="s">
        <v>519</v>
      </c>
      <c r="E29" s="579" t="s">
        <v>518</v>
      </c>
      <c r="F29" s="579" t="s">
        <v>519</v>
      </c>
      <c r="G29" s="586" t="s">
        <v>519</v>
      </c>
      <c r="H29" s="578" t="s">
        <v>518</v>
      </c>
      <c r="I29" s="579" t="s">
        <v>519</v>
      </c>
      <c r="J29" s="578" t="s">
        <v>519</v>
      </c>
      <c r="K29" s="578" t="s">
        <v>518</v>
      </c>
      <c r="L29" s="578" t="s">
        <v>519</v>
      </c>
      <c r="M29" s="578" t="s">
        <v>519</v>
      </c>
      <c r="N29" s="578" t="s">
        <v>518</v>
      </c>
      <c r="O29" s="578" t="s">
        <v>519</v>
      </c>
      <c r="P29" s="578" t="s">
        <v>519</v>
      </c>
      <c r="Q29" s="577" t="s">
        <v>518</v>
      </c>
      <c r="R29" s="582" t="s">
        <v>519</v>
      </c>
      <c r="S29" s="583"/>
      <c r="T29" s="584"/>
      <c r="U29" s="585"/>
      <c r="V29" s="581" t="s">
        <v>519</v>
      </c>
      <c r="W29" s="578" t="s">
        <v>518</v>
      </c>
      <c r="X29" s="579" t="s">
        <v>519</v>
      </c>
      <c r="Y29" s="578" t="s">
        <v>519</v>
      </c>
      <c r="Z29" s="578" t="s">
        <v>518</v>
      </c>
      <c r="AA29" s="579" t="s">
        <v>519</v>
      </c>
      <c r="AB29" s="580" t="s">
        <v>519</v>
      </c>
      <c r="AC29" s="579" t="s">
        <v>518</v>
      </c>
      <c r="AD29" s="582" t="s">
        <v>519</v>
      </c>
      <c r="AE29" s="617"/>
    </row>
    <row r="30" spans="1:34" s="601" customFormat="1" ht="29.25" customHeight="1" thickBot="1">
      <c r="A30" s="587" t="s">
        <v>68</v>
      </c>
      <c r="B30" s="706"/>
      <c r="C30" s="707"/>
      <c r="D30" s="590">
        <v>2224.5666905115709</v>
      </c>
      <c r="E30" s="708">
        <v>1.5458989815601638</v>
      </c>
      <c r="F30" s="592">
        <v>1439.0116799653217</v>
      </c>
      <c r="G30" s="593">
        <v>2025.7868467233238</v>
      </c>
      <c r="H30" s="708">
        <v>1.4621931132376351</v>
      </c>
      <c r="I30" s="593">
        <v>1385.4441170480973</v>
      </c>
      <c r="J30" s="594">
        <v>2046.1614879463984</v>
      </c>
      <c r="K30" s="709">
        <v>1.4279685798461506</v>
      </c>
      <c r="L30" s="591">
        <v>1432.9177243989864</v>
      </c>
      <c r="M30" s="594">
        <v>1869.6239095801614</v>
      </c>
      <c r="N30" s="709">
        <v>1.4692334824800919</v>
      </c>
      <c r="O30" s="591">
        <v>1272.5165413629177</v>
      </c>
      <c r="P30" s="594">
        <v>1888.1453567283481</v>
      </c>
      <c r="Q30" s="710">
        <v>1.5223991201679818</v>
      </c>
      <c r="R30" s="592">
        <v>1240.2433315384535</v>
      </c>
      <c r="S30" s="598" t="s">
        <v>68</v>
      </c>
      <c r="T30" s="598"/>
      <c r="U30" s="599"/>
      <c r="V30" s="593">
        <v>3161.1941332379788</v>
      </c>
      <c r="W30" s="708">
        <v>1.6196740518698223</v>
      </c>
      <c r="X30" s="593">
        <v>1951.7470997257494</v>
      </c>
      <c r="Y30" s="594">
        <v>3152.3030782787405</v>
      </c>
      <c r="Z30" s="709">
        <v>1.7142994179037647</v>
      </c>
      <c r="AA30" s="711">
        <v>1838.8287631418309</v>
      </c>
      <c r="AB30" s="590">
        <v>5711.3963187201325</v>
      </c>
      <c r="AC30" s="708">
        <v>3.014197256473957</v>
      </c>
      <c r="AD30" s="592">
        <v>1894.8316360029437</v>
      </c>
      <c r="AE30" s="712"/>
      <c r="AF30" s="602"/>
      <c r="AG30" s="602"/>
      <c r="AH30" s="602"/>
    </row>
    <row r="31" spans="1:34" ht="29.25" customHeight="1" thickBot="1">
      <c r="A31" s="603" t="s">
        <v>69</v>
      </c>
      <c r="B31" s="614"/>
      <c r="C31" s="713"/>
      <c r="D31" s="606">
        <v>6322.3107160460286</v>
      </c>
      <c r="E31" s="714">
        <v>2.0737249695309106</v>
      </c>
      <c r="F31" s="608">
        <v>3048.7701160661504</v>
      </c>
      <c r="G31" s="609">
        <v>5771.8000918433236</v>
      </c>
      <c r="H31" s="714">
        <v>1.8087471947009401</v>
      </c>
      <c r="I31" s="609">
        <v>3191.0485383213754</v>
      </c>
      <c r="J31" s="610">
        <v>5561.5683391733701</v>
      </c>
      <c r="K31" s="715">
        <v>1.7101191006224956</v>
      </c>
      <c r="L31" s="607">
        <v>3252.1526349532728</v>
      </c>
      <c r="M31" s="610">
        <v>5534.0910544806857</v>
      </c>
      <c r="N31" s="715">
        <v>1.9227557436869331</v>
      </c>
      <c r="O31" s="607">
        <v>2878.2080473045035</v>
      </c>
      <c r="P31" s="610">
        <v>6398.9170803441611</v>
      </c>
      <c r="Q31" s="716">
        <v>1.8103523114935112</v>
      </c>
      <c r="R31" s="608">
        <v>3534.6252990199232</v>
      </c>
      <c r="S31" s="614" t="s">
        <v>69</v>
      </c>
      <c r="T31" s="614"/>
      <c r="U31" s="615"/>
      <c r="V31" s="609">
        <v>7846.951058724886</v>
      </c>
      <c r="W31" s="714">
        <v>2.0346570350543391</v>
      </c>
      <c r="X31" s="609">
        <v>3856.6455788532044</v>
      </c>
      <c r="Y31" s="610">
        <v>8201.344209669398</v>
      </c>
      <c r="Z31" s="715">
        <v>2.267159749366181</v>
      </c>
      <c r="AA31" s="717">
        <v>3617.4531644548688</v>
      </c>
      <c r="AB31" s="606">
        <v>11530.793413748719</v>
      </c>
      <c r="AC31" s="714">
        <v>4.5807286399441427</v>
      </c>
      <c r="AD31" s="608">
        <v>2517.2400113815356</v>
      </c>
      <c r="AE31" s="617"/>
    </row>
    <row r="32" spans="1:34" ht="27.25" customHeight="1">
      <c r="A32" s="617" t="s">
        <v>70</v>
      </c>
      <c r="B32" s="629" t="s">
        <v>161</v>
      </c>
      <c r="C32" s="718"/>
      <c r="D32" s="620">
        <v>7049.6140771466535</v>
      </c>
      <c r="E32" s="719">
        <v>1.8977148017061454</v>
      </c>
      <c r="F32" s="670">
        <v>3714.79111129274</v>
      </c>
      <c r="G32" s="631">
        <v>6717.8406031785353</v>
      </c>
      <c r="H32" s="720">
        <v>1.8121937385693525</v>
      </c>
      <c r="I32" s="623">
        <v>3707.0211976794358</v>
      </c>
      <c r="J32" s="625">
        <v>6717.6390193061088</v>
      </c>
      <c r="K32" s="721">
        <v>1.7551915440592427</v>
      </c>
      <c r="L32" s="670">
        <v>3827.2968224141409</v>
      </c>
      <c r="M32" s="625">
        <v>6034.7611374141261</v>
      </c>
      <c r="N32" s="721">
        <v>1.832130648809708</v>
      </c>
      <c r="O32" s="670">
        <v>3293.8486899582017</v>
      </c>
      <c r="P32" s="625">
        <v>7156.7410968728827</v>
      </c>
      <c r="Q32" s="722">
        <v>1.8498487214683914</v>
      </c>
      <c r="R32" s="671">
        <v>3868.8250632689214</v>
      </c>
      <c r="S32" s="617" t="s">
        <v>70</v>
      </c>
      <c r="T32" s="629" t="s">
        <v>163</v>
      </c>
      <c r="U32" s="630"/>
      <c r="V32" s="623">
        <v>9279.7712238673503</v>
      </c>
      <c r="W32" s="720">
        <v>2.04185116773361</v>
      </c>
      <c r="X32" s="623">
        <v>4544.783366442718</v>
      </c>
      <c r="Y32" s="625">
        <v>9276.5427236348041</v>
      </c>
      <c r="Z32" s="721">
        <v>2.1673292334784566</v>
      </c>
      <c r="AA32" s="723">
        <v>4280.1723800617083</v>
      </c>
      <c r="AB32" s="620">
        <v>11400.863892362506</v>
      </c>
      <c r="AC32" s="719">
        <v>3.0193340370244974</v>
      </c>
      <c r="AD32" s="671">
        <v>3775.9531580672219</v>
      </c>
      <c r="AE32" s="617"/>
    </row>
    <row r="33" spans="1:34" ht="27.25" customHeight="1">
      <c r="A33" s="617" t="s">
        <v>71</v>
      </c>
      <c r="B33" s="629" t="s">
        <v>100</v>
      </c>
      <c r="C33" s="718"/>
      <c r="D33" s="669">
        <v>9590.3698936251712</v>
      </c>
      <c r="E33" s="719">
        <v>1.8834860066139862</v>
      </c>
      <c r="F33" s="670">
        <v>5091.8190312792076</v>
      </c>
      <c r="G33" s="673">
        <v>9458.0319397411131</v>
      </c>
      <c r="H33" s="724">
        <v>1.8519682227352412</v>
      </c>
      <c r="I33" s="672">
        <v>5107.016321139783</v>
      </c>
      <c r="J33" s="625">
        <v>9453.6815382520654</v>
      </c>
      <c r="K33" s="721">
        <v>1.8117129210160441</v>
      </c>
      <c r="L33" s="670">
        <v>5218.0902551328363</v>
      </c>
      <c r="M33" s="625">
        <v>8293.1122953710219</v>
      </c>
      <c r="N33" s="721">
        <v>1.8054506610462189</v>
      </c>
      <c r="O33" s="670">
        <v>4593.3752022696353</v>
      </c>
      <c r="P33" s="625">
        <v>12812.114951011166</v>
      </c>
      <c r="Q33" s="722">
        <v>2.1801972587720351</v>
      </c>
      <c r="R33" s="671">
        <v>5876.5852032248713</v>
      </c>
      <c r="S33" s="617" t="s">
        <v>71</v>
      </c>
      <c r="T33" s="629" t="s">
        <v>100</v>
      </c>
      <c r="U33" s="630"/>
      <c r="V33" s="672">
        <v>11071.52939367995</v>
      </c>
      <c r="W33" s="724">
        <v>2.0136791718555416</v>
      </c>
      <c r="X33" s="672">
        <v>5498.1595620705984</v>
      </c>
      <c r="Y33" s="625">
        <v>12075.27129571538</v>
      </c>
      <c r="Z33" s="721">
        <v>2.1464850587701085</v>
      </c>
      <c r="AA33" s="723">
        <v>5625.6023056756148</v>
      </c>
      <c r="AB33" s="669">
        <v>11745.465009054322</v>
      </c>
      <c r="AC33" s="719">
        <v>2.3967463381568477</v>
      </c>
      <c r="AD33" s="671">
        <v>4900.5874430945623</v>
      </c>
      <c r="AE33" s="617"/>
    </row>
    <row r="34" spans="1:34" ht="27.25" customHeight="1">
      <c r="A34" s="617" t="s">
        <v>73</v>
      </c>
      <c r="B34" s="629" t="s">
        <v>101</v>
      </c>
      <c r="C34" s="718"/>
      <c r="D34" s="669">
        <v>5010.6753008150372</v>
      </c>
      <c r="E34" s="719">
        <v>2.2428672673844998</v>
      </c>
      <c r="F34" s="670">
        <v>2234.0489665526184</v>
      </c>
      <c r="G34" s="673">
        <v>4098.9052645874299</v>
      </c>
      <c r="H34" s="724">
        <v>1.7973762901836472</v>
      </c>
      <c r="I34" s="672">
        <v>2280.4936767963168</v>
      </c>
      <c r="J34" s="625">
        <v>3888.9652724016819</v>
      </c>
      <c r="K34" s="721">
        <v>1.6596741973757938</v>
      </c>
      <c r="L34" s="670">
        <v>2343.2100580648589</v>
      </c>
      <c r="M34" s="625">
        <v>4264.5388632689355</v>
      </c>
      <c r="N34" s="721">
        <v>2.0362767182046446</v>
      </c>
      <c r="O34" s="670">
        <v>2094.2825820986245</v>
      </c>
      <c r="P34" s="625">
        <v>3077.6293492762798</v>
      </c>
      <c r="Q34" s="722">
        <v>1.6242103127137497</v>
      </c>
      <c r="R34" s="671">
        <v>1894.8465757086226</v>
      </c>
      <c r="S34" s="617" t="s">
        <v>73</v>
      </c>
      <c r="T34" s="629" t="s">
        <v>101</v>
      </c>
      <c r="U34" s="630"/>
      <c r="V34" s="672">
        <v>5871.7363143490838</v>
      </c>
      <c r="W34" s="724">
        <v>2.0395958443040767</v>
      </c>
      <c r="X34" s="672">
        <v>2878.8724642418351</v>
      </c>
      <c r="Y34" s="625">
        <v>6556.9874598566184</v>
      </c>
      <c r="Z34" s="721">
        <v>2.3723615369278672</v>
      </c>
      <c r="AA34" s="723">
        <v>2763.9073378114658</v>
      </c>
      <c r="AB34" s="669">
        <v>11560.125882505719</v>
      </c>
      <c r="AC34" s="719">
        <v>5.4429298092925089</v>
      </c>
      <c r="AD34" s="671">
        <v>2123.8792869916406</v>
      </c>
      <c r="AE34" s="617"/>
    </row>
    <row r="35" spans="1:34" ht="27.25" customHeight="1" thickBot="1">
      <c r="A35" s="617" t="s">
        <v>84</v>
      </c>
      <c r="B35" s="685" t="s">
        <v>102</v>
      </c>
      <c r="C35" s="725"/>
      <c r="D35" s="677">
        <v>3203.1114181317225</v>
      </c>
      <c r="E35" s="726">
        <v>2.0280264072914318</v>
      </c>
      <c r="F35" s="679">
        <v>1579.422933851092</v>
      </c>
      <c r="G35" s="727">
        <v>2391.5221098870347</v>
      </c>
      <c r="H35" s="728">
        <v>1.5540304398075615</v>
      </c>
      <c r="I35" s="727">
        <v>1538.9158723191945</v>
      </c>
      <c r="J35" s="625">
        <v>2241.5653797362311</v>
      </c>
      <c r="K35" s="721">
        <v>1.4554767619225839</v>
      </c>
      <c r="L35" s="670">
        <v>1540.0901191821699</v>
      </c>
      <c r="M35" s="625">
        <v>2649.2135256758406</v>
      </c>
      <c r="N35" s="721">
        <v>1.7311712350783077</v>
      </c>
      <c r="O35" s="670">
        <v>1530.3012619407382</v>
      </c>
      <c r="P35" s="625">
        <v>1816.0957659458477</v>
      </c>
      <c r="Q35" s="722">
        <v>1.6302925676903508</v>
      </c>
      <c r="R35" s="671">
        <v>1113.9692359137268</v>
      </c>
      <c r="S35" s="617" t="s">
        <v>84</v>
      </c>
      <c r="T35" s="645" t="s">
        <v>102</v>
      </c>
      <c r="U35" s="646"/>
      <c r="V35" s="727">
        <v>3050.2112982697377</v>
      </c>
      <c r="W35" s="728">
        <v>1.7924830984301592</v>
      </c>
      <c r="X35" s="727">
        <v>1701.6680943553026</v>
      </c>
      <c r="Y35" s="625">
        <v>3262.9041557752776</v>
      </c>
      <c r="Z35" s="721">
        <v>1.9483274614539532</v>
      </c>
      <c r="AA35" s="723">
        <v>1674.7206105385962</v>
      </c>
      <c r="AB35" s="677">
        <v>10971.871177455358</v>
      </c>
      <c r="AC35" s="726">
        <v>6.5652483258928571</v>
      </c>
      <c r="AD35" s="679">
        <v>1671.2042915700695</v>
      </c>
      <c r="AE35" s="617"/>
    </row>
    <row r="36" spans="1:34" ht="29.25" customHeight="1" thickBot="1">
      <c r="A36" s="614" t="s">
        <v>86</v>
      </c>
      <c r="B36" s="729"/>
      <c r="C36" s="730"/>
      <c r="D36" s="606">
        <v>1075.2758928048852</v>
      </c>
      <c r="E36" s="714">
        <v>1.397860073569541</v>
      </c>
      <c r="F36" s="608">
        <v>769.22999171089225</v>
      </c>
      <c r="G36" s="717">
        <v>1033.6602395999059</v>
      </c>
      <c r="H36" s="731">
        <v>1.3704087274042778</v>
      </c>
      <c r="I36" s="717">
        <v>754.271495014327</v>
      </c>
      <c r="J36" s="610">
        <v>1044.6440946189462</v>
      </c>
      <c r="K36" s="715">
        <v>1.3475856637136181</v>
      </c>
      <c r="L36" s="607">
        <v>775.1968002836727</v>
      </c>
      <c r="M36" s="610">
        <v>973.74699658614895</v>
      </c>
      <c r="N36" s="715">
        <v>1.3583578470116564</v>
      </c>
      <c r="O36" s="607">
        <v>716.8560175276059</v>
      </c>
      <c r="P36" s="610">
        <v>1092.3585521895766</v>
      </c>
      <c r="Q36" s="716">
        <v>1.4715986443243494</v>
      </c>
      <c r="R36" s="608">
        <v>742.29380164393103</v>
      </c>
      <c r="S36" s="614" t="s">
        <v>86</v>
      </c>
      <c r="T36" s="614"/>
      <c r="U36" s="615"/>
      <c r="V36" s="609">
        <v>1201.4511443473193</v>
      </c>
      <c r="W36" s="731">
        <v>1.4461140476405634</v>
      </c>
      <c r="X36" s="717">
        <v>830.8135491163863</v>
      </c>
      <c r="Y36" s="610">
        <v>1176.1771035555603</v>
      </c>
      <c r="Z36" s="715">
        <v>1.4979174093270125</v>
      </c>
      <c r="AA36" s="717">
        <v>785.20824728513946</v>
      </c>
      <c r="AB36" s="606">
        <v>2018.6361197236736</v>
      </c>
      <c r="AC36" s="714">
        <v>2.0201381385114727</v>
      </c>
      <c r="AD36" s="608">
        <v>999.25647718877985</v>
      </c>
      <c r="AE36" s="617"/>
    </row>
    <row r="37" spans="1:34" ht="27.25" customHeight="1">
      <c r="A37" s="617"/>
      <c r="B37" s="732" t="s">
        <v>103</v>
      </c>
      <c r="C37" s="733"/>
      <c r="D37" s="669">
        <v>1268.0689148521717</v>
      </c>
      <c r="E37" s="734">
        <v>1.3030635378804925</v>
      </c>
      <c r="F37" s="622">
        <v>973.14434637221041</v>
      </c>
      <c r="G37" s="735">
        <v>1184.3808455050153</v>
      </c>
      <c r="H37" s="736">
        <v>1.2614817518633497</v>
      </c>
      <c r="I37" s="735">
        <v>938.88068040267115</v>
      </c>
      <c r="J37" s="661">
        <v>1166.8192643823065</v>
      </c>
      <c r="K37" s="737">
        <v>1.2393782581610124</v>
      </c>
      <c r="L37" s="621">
        <v>941.45532786223885</v>
      </c>
      <c r="M37" s="661">
        <v>1202.8493753875885</v>
      </c>
      <c r="N37" s="737">
        <v>1.2897436665774515</v>
      </c>
      <c r="O37" s="621">
        <v>932.62669672924119</v>
      </c>
      <c r="P37" s="661">
        <v>1302.4053291653915</v>
      </c>
      <c r="Q37" s="738">
        <v>1.3802026032924335</v>
      </c>
      <c r="R37" s="622">
        <v>943.6334390752063</v>
      </c>
      <c r="S37" s="548"/>
      <c r="T37" s="665" t="s">
        <v>103</v>
      </c>
      <c r="U37" s="666"/>
      <c r="V37" s="735">
        <v>1225.6937659864454</v>
      </c>
      <c r="W37" s="736">
        <v>1.275390142614429</v>
      </c>
      <c r="X37" s="735">
        <v>961.03437295970411</v>
      </c>
      <c r="Y37" s="661">
        <v>1194.1939797951306</v>
      </c>
      <c r="Z37" s="737">
        <v>1.2897384099918752</v>
      </c>
      <c r="AA37" s="739">
        <v>925.91952797827707</v>
      </c>
      <c r="AB37" s="669">
        <v>2718.3119189979766</v>
      </c>
      <c r="AC37" s="734">
        <v>2.0236404939708064</v>
      </c>
      <c r="AD37" s="622">
        <v>1343.2780808136924</v>
      </c>
      <c r="AE37" s="617"/>
    </row>
    <row r="38" spans="1:34" ht="27.25" customHeight="1">
      <c r="A38" s="617" t="s">
        <v>88</v>
      </c>
      <c r="B38" s="740" t="s">
        <v>104</v>
      </c>
      <c r="C38" s="718"/>
      <c r="D38" s="669">
        <v>1191.6137486955447</v>
      </c>
      <c r="E38" s="719">
        <v>1.4305923654104178</v>
      </c>
      <c r="F38" s="671">
        <v>832.95128473140335</v>
      </c>
      <c r="G38" s="672">
        <v>1191.8780708126303</v>
      </c>
      <c r="H38" s="724">
        <v>1.4305764620686698</v>
      </c>
      <c r="I38" s="672">
        <v>833.1453105897798</v>
      </c>
      <c r="J38" s="625">
        <v>1117.333325834516</v>
      </c>
      <c r="K38" s="721">
        <v>1.2538720483632808</v>
      </c>
      <c r="L38" s="670">
        <v>891.1063352062173</v>
      </c>
      <c r="M38" s="625">
        <v>1115.6309359775482</v>
      </c>
      <c r="N38" s="721">
        <v>1.2635465343135097</v>
      </c>
      <c r="O38" s="670">
        <v>882.93616869732102</v>
      </c>
      <c r="P38" s="625">
        <v>1241.3066620114246</v>
      </c>
      <c r="Q38" s="722">
        <v>1.5384586705967829</v>
      </c>
      <c r="R38" s="671">
        <v>806.85083436782202</v>
      </c>
      <c r="S38" s="548" t="s">
        <v>88</v>
      </c>
      <c r="T38" s="629" t="s">
        <v>104</v>
      </c>
      <c r="U38" s="630"/>
      <c r="V38" s="672">
        <v>934.7296096325673</v>
      </c>
      <c r="W38" s="724">
        <v>1.2558650676095371</v>
      </c>
      <c r="X38" s="672">
        <v>744.29143204991635</v>
      </c>
      <c r="Y38" s="625">
        <v>890.75365323133974</v>
      </c>
      <c r="Z38" s="721">
        <v>1.2574268988773887</v>
      </c>
      <c r="AA38" s="723">
        <v>708.39398618447785</v>
      </c>
      <c r="AB38" s="669">
        <v>1159.8232160979642</v>
      </c>
      <c r="AC38" s="719">
        <v>1.4325050911021648</v>
      </c>
      <c r="AD38" s="671">
        <v>809.64683707029621</v>
      </c>
      <c r="AE38" s="617"/>
    </row>
    <row r="39" spans="1:34" ht="27.25" customHeight="1">
      <c r="A39" s="617"/>
      <c r="B39" s="740" t="s">
        <v>105</v>
      </c>
      <c r="C39" s="718"/>
      <c r="D39" s="669">
        <v>1358.297493608972</v>
      </c>
      <c r="E39" s="719">
        <v>1.4832940264937167</v>
      </c>
      <c r="F39" s="671">
        <v>915.73044140127922</v>
      </c>
      <c r="G39" s="672">
        <v>1307.1330172139315</v>
      </c>
      <c r="H39" s="719">
        <v>1.4282722209899492</v>
      </c>
      <c r="I39" s="672">
        <v>915.18479320976007</v>
      </c>
      <c r="J39" s="625">
        <v>1298.6775127801297</v>
      </c>
      <c r="K39" s="721">
        <v>1.4027710365574801</v>
      </c>
      <c r="L39" s="670">
        <v>925.79435911878761</v>
      </c>
      <c r="M39" s="625">
        <v>1332.240557166456</v>
      </c>
      <c r="N39" s="721">
        <v>1.4341018878803178</v>
      </c>
      <c r="O39" s="670">
        <v>928.97204056789951</v>
      </c>
      <c r="P39" s="625">
        <v>1290.4827268423317</v>
      </c>
      <c r="Q39" s="722">
        <v>1.5177140668085767</v>
      </c>
      <c r="R39" s="671">
        <v>850.28053377401761</v>
      </c>
      <c r="S39" s="548"/>
      <c r="T39" s="629" t="s">
        <v>105</v>
      </c>
      <c r="U39" s="630"/>
      <c r="V39" s="672">
        <v>1340.7274186077289</v>
      </c>
      <c r="W39" s="719">
        <v>1.5526402858655373</v>
      </c>
      <c r="X39" s="672">
        <v>863.51451190146395</v>
      </c>
      <c r="Y39" s="625">
        <v>1274.7326707249583</v>
      </c>
      <c r="Z39" s="721">
        <v>1.6445733259546209</v>
      </c>
      <c r="AA39" s="723">
        <v>775.11452399668326</v>
      </c>
      <c r="AB39" s="669">
        <v>2260.1519562646104</v>
      </c>
      <c r="AC39" s="719">
        <v>2.4531399886377394</v>
      </c>
      <c r="AD39" s="671">
        <v>921.33019996127575</v>
      </c>
      <c r="AE39" s="617"/>
    </row>
    <row r="40" spans="1:34" ht="27.25" customHeight="1">
      <c r="A40" s="617" t="s">
        <v>91</v>
      </c>
      <c r="B40" s="740" t="s">
        <v>106</v>
      </c>
      <c r="C40" s="718"/>
      <c r="D40" s="669">
        <v>1098.8034488480143</v>
      </c>
      <c r="E40" s="719">
        <v>2.2028200852021635</v>
      </c>
      <c r="F40" s="671">
        <v>498.81670147708485</v>
      </c>
      <c r="G40" s="672">
        <v>1074.393894628726</v>
      </c>
      <c r="H40" s="719">
        <v>2.1394899234443585</v>
      </c>
      <c r="I40" s="672">
        <v>502.17291647677519</v>
      </c>
      <c r="J40" s="625">
        <v>1029.5469808776209</v>
      </c>
      <c r="K40" s="721">
        <v>2.1172202640616162</v>
      </c>
      <c r="L40" s="670">
        <v>486.27296760449798</v>
      </c>
      <c r="M40" s="625">
        <v>1129.137755802652</v>
      </c>
      <c r="N40" s="721">
        <v>2.1201456820700644</v>
      </c>
      <c r="O40" s="670">
        <v>532.57555145936306</v>
      </c>
      <c r="P40" s="625">
        <v>1180.491702370133</v>
      </c>
      <c r="Q40" s="722">
        <v>1.5007876401090579</v>
      </c>
      <c r="R40" s="671">
        <v>786.58143951955128</v>
      </c>
      <c r="S40" s="548" t="s">
        <v>91</v>
      </c>
      <c r="T40" s="629" t="s">
        <v>106</v>
      </c>
      <c r="U40" s="630"/>
      <c r="V40" s="672">
        <v>1172.3933339286</v>
      </c>
      <c r="W40" s="719">
        <v>2.578523692759954</v>
      </c>
      <c r="X40" s="672">
        <v>454.67619212515928</v>
      </c>
      <c r="Y40" s="625">
        <v>1183.5950594160004</v>
      </c>
      <c r="Z40" s="721">
        <v>2.6827294547275109</v>
      </c>
      <c r="AA40" s="723">
        <v>441.19061552415093</v>
      </c>
      <c r="AB40" s="669">
        <v>1511.7215492812488</v>
      </c>
      <c r="AC40" s="719">
        <v>3.2741288792193188</v>
      </c>
      <c r="AD40" s="671">
        <v>461.71717884291189</v>
      </c>
      <c r="AE40" s="617"/>
    </row>
    <row r="41" spans="1:34" ht="27.25" customHeight="1">
      <c r="A41" s="617"/>
      <c r="B41" s="740" t="s">
        <v>107</v>
      </c>
      <c r="C41" s="718"/>
      <c r="D41" s="669">
        <v>501.93012473318419</v>
      </c>
      <c r="E41" s="719">
        <v>1.2609722489814932</v>
      </c>
      <c r="F41" s="671">
        <v>398.0500959784016</v>
      </c>
      <c r="G41" s="672">
        <v>499.56378424230348</v>
      </c>
      <c r="H41" s="719">
        <v>1.2582102250782705</v>
      </c>
      <c r="I41" s="672">
        <v>397.04317631914552</v>
      </c>
      <c r="J41" s="625">
        <v>514.27388945274208</v>
      </c>
      <c r="K41" s="721">
        <v>1.2443583588474154</v>
      </c>
      <c r="L41" s="670">
        <v>413.28439335521261</v>
      </c>
      <c r="M41" s="625">
        <v>481.9490718381881</v>
      </c>
      <c r="N41" s="721">
        <v>1.2808601691840185</v>
      </c>
      <c r="O41" s="670">
        <v>376.26985633038879</v>
      </c>
      <c r="P41" s="625">
        <v>486.48524209575015</v>
      </c>
      <c r="Q41" s="722">
        <v>1.2275846046014907</v>
      </c>
      <c r="R41" s="671">
        <v>396.29467514679146</v>
      </c>
      <c r="S41" s="548"/>
      <c r="T41" s="629" t="s">
        <v>107</v>
      </c>
      <c r="U41" s="630"/>
      <c r="V41" s="672">
        <v>539.14107456798592</v>
      </c>
      <c r="W41" s="719">
        <v>1.3381882804720591</v>
      </c>
      <c r="X41" s="672">
        <v>402.88880304481415</v>
      </c>
      <c r="Y41" s="625">
        <v>534.4241720807106</v>
      </c>
      <c r="Z41" s="721">
        <v>1.3451278420720578</v>
      </c>
      <c r="AA41" s="723">
        <v>397.3036282242694</v>
      </c>
      <c r="AB41" s="669">
        <v>628.21948047305034</v>
      </c>
      <c r="AC41" s="719">
        <v>1.4083788545060723</v>
      </c>
      <c r="AD41" s="671">
        <v>446.05858605664105</v>
      </c>
      <c r="AE41" s="617"/>
    </row>
    <row r="42" spans="1:34" ht="27.25" customHeight="1">
      <c r="A42" s="617" t="s">
        <v>47</v>
      </c>
      <c r="B42" s="740" t="s">
        <v>709</v>
      </c>
      <c r="C42" s="718"/>
      <c r="D42" s="669">
        <v>1639.2366559070003</v>
      </c>
      <c r="E42" s="719">
        <v>1.5474667012273617</v>
      </c>
      <c r="F42" s="671">
        <v>1059.3033469520551</v>
      </c>
      <c r="G42" s="672">
        <v>1644.7826613439306</v>
      </c>
      <c r="H42" s="719">
        <v>1.5476632008430711</v>
      </c>
      <c r="I42" s="672">
        <v>1062.7523226293388</v>
      </c>
      <c r="J42" s="625">
        <v>1695.6642107728226</v>
      </c>
      <c r="K42" s="721">
        <v>1.5479913404005901</v>
      </c>
      <c r="L42" s="670">
        <v>1095.396444746272</v>
      </c>
      <c r="M42" s="625">
        <v>1590.5045917287109</v>
      </c>
      <c r="N42" s="721">
        <v>1.5389906982103969</v>
      </c>
      <c r="O42" s="670">
        <v>1033.4725177859857</v>
      </c>
      <c r="P42" s="625">
        <v>1335.3927618867947</v>
      </c>
      <c r="Q42" s="722">
        <v>1.6632812042596652</v>
      </c>
      <c r="R42" s="671">
        <v>802.86650174778151</v>
      </c>
      <c r="S42" s="548" t="s">
        <v>47</v>
      </c>
      <c r="T42" s="629" t="s">
        <v>108</v>
      </c>
      <c r="U42" s="630"/>
      <c r="V42" s="672">
        <v>812.59493223335301</v>
      </c>
      <c r="W42" s="719">
        <v>1.3312905126694166</v>
      </c>
      <c r="X42" s="672">
        <v>610.38137393767704</v>
      </c>
      <c r="Y42" s="625">
        <v>786.24808007593413</v>
      </c>
      <c r="Z42" s="721">
        <v>1.2879023211666236</v>
      </c>
      <c r="AA42" s="723">
        <v>610.48735385749217</v>
      </c>
      <c r="AB42" s="669">
        <v>1036.0619246175829</v>
      </c>
      <c r="AC42" s="719">
        <v>1.5260957155239054</v>
      </c>
      <c r="AD42" s="671">
        <v>678.89707970374923</v>
      </c>
      <c r="AE42" s="617"/>
    </row>
    <row r="43" spans="1:34" ht="27.25" customHeight="1">
      <c r="A43" s="617"/>
      <c r="B43" s="740" t="s">
        <v>109</v>
      </c>
      <c r="C43" s="718"/>
      <c r="D43" s="669">
        <v>799.53510138011904</v>
      </c>
      <c r="E43" s="719">
        <v>1.1319476912072701</v>
      </c>
      <c r="F43" s="671">
        <v>706.33573228757689</v>
      </c>
      <c r="G43" s="672">
        <v>783.98458817471635</v>
      </c>
      <c r="H43" s="719">
        <v>1.1284475614103471</v>
      </c>
      <c r="I43" s="672">
        <v>694.74614061364377</v>
      </c>
      <c r="J43" s="625">
        <v>819.47380595835614</v>
      </c>
      <c r="K43" s="721">
        <v>1.1191451899221838</v>
      </c>
      <c r="L43" s="670">
        <v>732.23189746750882</v>
      </c>
      <c r="M43" s="625">
        <v>671.38192438405611</v>
      </c>
      <c r="N43" s="721">
        <v>1.1238138042649644</v>
      </c>
      <c r="O43" s="670">
        <v>597.41384367775811</v>
      </c>
      <c r="P43" s="625">
        <v>640.97402874792988</v>
      </c>
      <c r="Q43" s="722">
        <v>1.1535497002904442</v>
      </c>
      <c r="R43" s="671">
        <v>555.65358699893341</v>
      </c>
      <c r="S43" s="548"/>
      <c r="T43" s="629" t="s">
        <v>109</v>
      </c>
      <c r="U43" s="630"/>
      <c r="V43" s="672">
        <v>1473.3967191838635</v>
      </c>
      <c r="W43" s="719">
        <v>1.2355115312904841</v>
      </c>
      <c r="X43" s="672">
        <v>1192.5398362287317</v>
      </c>
      <c r="Y43" s="625">
        <v>1427.7776539746142</v>
      </c>
      <c r="Z43" s="721">
        <v>1.2354373601690853</v>
      </c>
      <c r="AA43" s="723">
        <v>1155.6859942937169</v>
      </c>
      <c r="AB43" s="669">
        <v>1209.7430945085464</v>
      </c>
      <c r="AC43" s="719">
        <v>1.2242778413907345</v>
      </c>
      <c r="AD43" s="671">
        <v>988.12790169780635</v>
      </c>
      <c r="AE43" s="617"/>
    </row>
    <row r="44" spans="1:34" ht="27.25" customHeight="1">
      <c r="A44" s="617" t="s">
        <v>98</v>
      </c>
      <c r="B44" s="740" t="s">
        <v>710</v>
      </c>
      <c r="C44" s="718"/>
      <c r="D44" s="669">
        <v>787.50134855394469</v>
      </c>
      <c r="E44" s="719">
        <v>1.3343989013579884</v>
      </c>
      <c r="F44" s="671">
        <v>590.15437419239618</v>
      </c>
      <c r="G44" s="672">
        <v>785.83221916711045</v>
      </c>
      <c r="H44" s="719">
        <v>1.3288806007506366</v>
      </c>
      <c r="I44" s="672">
        <v>591.34900360741381</v>
      </c>
      <c r="J44" s="625">
        <v>795.16524503463552</v>
      </c>
      <c r="K44" s="721">
        <v>1.272919617446175</v>
      </c>
      <c r="L44" s="670">
        <v>624.67828615129258</v>
      </c>
      <c r="M44" s="625">
        <v>713.9350177370909</v>
      </c>
      <c r="N44" s="721">
        <v>1.265967432856087</v>
      </c>
      <c r="O44" s="670">
        <v>563.94422100291888</v>
      </c>
      <c r="P44" s="625">
        <v>920.84161340135449</v>
      </c>
      <c r="Q44" s="722">
        <v>1.5895477415585382</v>
      </c>
      <c r="R44" s="671">
        <v>579.31044744744634</v>
      </c>
      <c r="S44" s="548" t="s">
        <v>98</v>
      </c>
      <c r="T44" s="629" t="s">
        <v>110</v>
      </c>
      <c r="U44" s="630"/>
      <c r="V44" s="672">
        <v>764.45496033689153</v>
      </c>
      <c r="W44" s="719">
        <v>1.4318806515848921</v>
      </c>
      <c r="X44" s="672">
        <v>533.88175857446402</v>
      </c>
      <c r="Y44" s="625">
        <v>741.37791435550264</v>
      </c>
      <c r="Z44" s="721">
        <v>1.4686354387293556</v>
      </c>
      <c r="AA44" s="723">
        <v>504.80731623699154</v>
      </c>
      <c r="AB44" s="669">
        <v>884.59650873307908</v>
      </c>
      <c r="AC44" s="719">
        <v>1.655404741656352</v>
      </c>
      <c r="AD44" s="671">
        <v>534.36871749441548</v>
      </c>
      <c r="AE44" s="617"/>
    </row>
    <row r="45" spans="1:34" ht="27.25" customHeight="1" thickBot="1">
      <c r="A45" s="741"/>
      <c r="B45" s="742" t="s">
        <v>111</v>
      </c>
      <c r="C45" s="725"/>
      <c r="D45" s="677">
        <v>1129.1631790943893</v>
      </c>
      <c r="E45" s="726">
        <v>1.3703144682710393</v>
      </c>
      <c r="F45" s="679">
        <v>824.01755599872149</v>
      </c>
      <c r="G45" s="680">
        <v>1073.5604359467948</v>
      </c>
      <c r="H45" s="726">
        <v>1.3274132709359017</v>
      </c>
      <c r="I45" s="680">
        <v>808.76126482438565</v>
      </c>
      <c r="J45" s="681">
        <v>1070.9239308413864</v>
      </c>
      <c r="K45" s="743">
        <v>1.3255104729899228</v>
      </c>
      <c r="L45" s="678">
        <v>807.93320963034614</v>
      </c>
      <c r="M45" s="681">
        <v>1041.3881131508222</v>
      </c>
      <c r="N45" s="743">
        <v>1.3323505009818104</v>
      </c>
      <c r="O45" s="678">
        <v>781.61723389109864</v>
      </c>
      <c r="P45" s="681">
        <v>1190.8942272864474</v>
      </c>
      <c r="Q45" s="744">
        <v>1.3505961364322367</v>
      </c>
      <c r="R45" s="679">
        <v>881.7545046680932</v>
      </c>
      <c r="S45" s="674"/>
      <c r="T45" s="685" t="s">
        <v>111</v>
      </c>
      <c r="U45" s="686"/>
      <c r="V45" s="680">
        <v>1319.3170943772279</v>
      </c>
      <c r="W45" s="726">
        <v>1.2964991717775682</v>
      </c>
      <c r="X45" s="680">
        <v>1017.5996430205005</v>
      </c>
      <c r="Y45" s="681">
        <v>1258.4553074257094</v>
      </c>
      <c r="Z45" s="743">
        <v>1.3202183169113699</v>
      </c>
      <c r="AA45" s="745">
        <v>953.2175787182274</v>
      </c>
      <c r="AB45" s="677">
        <v>1757.2337712792628</v>
      </c>
      <c r="AC45" s="726">
        <v>1.8549125094899055</v>
      </c>
      <c r="AD45" s="679">
        <v>947.34051460060289</v>
      </c>
      <c r="AE45" s="617"/>
    </row>
    <row r="46" spans="1:34" s="746" customFormat="1" ht="14">
      <c r="B46" s="747" t="s">
        <v>711</v>
      </c>
      <c r="T46" s="545"/>
      <c r="AF46" s="748"/>
      <c r="AG46" s="748"/>
      <c r="AH46" s="748"/>
    </row>
    <row r="47" spans="1:34" s="746" customFormat="1" ht="14">
      <c r="B47" s="747" t="s">
        <v>712</v>
      </c>
      <c r="T47" s="747"/>
      <c r="AF47" s="748"/>
      <c r="AG47" s="748"/>
      <c r="AH47" s="748"/>
    </row>
    <row r="48" spans="1:34" s="746" customFormat="1" ht="14">
      <c r="B48" s="747" t="s">
        <v>713</v>
      </c>
      <c r="T48" s="749"/>
      <c r="AF48" s="748"/>
      <c r="AG48" s="748"/>
      <c r="AH48" s="748"/>
    </row>
    <row r="49" spans="1:34" s="746" customFormat="1" ht="14">
      <c r="B49" s="747" t="s">
        <v>714</v>
      </c>
      <c r="T49" s="747"/>
      <c r="AF49" s="748"/>
      <c r="AG49" s="748"/>
      <c r="AH49" s="748"/>
    </row>
    <row r="50" spans="1:34" s="746" customFormat="1" ht="14">
      <c r="B50" s="747" t="s">
        <v>165</v>
      </c>
      <c r="E50" s="748"/>
      <c r="T50" s="747"/>
      <c r="AC50" s="748"/>
      <c r="AF50" s="748"/>
      <c r="AG50" s="748"/>
      <c r="AH50" s="748"/>
    </row>
    <row r="51" spans="1:34" s="746" customFormat="1" ht="14">
      <c r="B51" s="747"/>
      <c r="E51" s="748"/>
      <c r="T51" s="545"/>
      <c r="AC51" s="748"/>
      <c r="AF51" s="748"/>
      <c r="AG51" s="748"/>
      <c r="AH51" s="748"/>
    </row>
    <row r="52" spans="1:34" ht="14">
      <c r="A52" s="746"/>
      <c r="B52" s="545"/>
      <c r="C52" s="746"/>
      <c r="D52" s="746"/>
      <c r="E52" s="748"/>
      <c r="F52" s="746"/>
      <c r="G52" s="746"/>
      <c r="H52" s="746"/>
      <c r="I52" s="746"/>
      <c r="J52" s="746"/>
      <c r="K52" s="746"/>
      <c r="L52" s="746"/>
      <c r="M52" s="746"/>
      <c r="N52" s="746"/>
      <c r="O52" s="746"/>
      <c r="P52" s="746"/>
      <c r="Q52" s="746"/>
      <c r="R52" s="746"/>
      <c r="S52" s="746"/>
      <c r="T52" s="545"/>
      <c r="U52" s="746"/>
      <c r="V52" s="746"/>
      <c r="W52" s="746"/>
      <c r="X52" s="746"/>
      <c r="Y52" s="746"/>
      <c r="Z52" s="746"/>
      <c r="AA52" s="746"/>
      <c r="AB52" s="746"/>
      <c r="AC52" s="748"/>
      <c r="AD52" s="746"/>
    </row>
    <row r="53" spans="1:34" ht="21">
      <c r="B53" s="747"/>
      <c r="C53" s="747"/>
      <c r="T53" s="747"/>
      <c r="U53" s="750"/>
    </row>
    <row r="54" spans="1:34">
      <c r="C54" s="751"/>
    </row>
    <row r="55" spans="1:34" ht="14">
      <c r="C55" s="747"/>
    </row>
  </sheetData>
  <mergeCells count="10">
    <mergeCell ref="D26:F27"/>
    <mergeCell ref="V27:X27"/>
    <mergeCell ref="Y27:AA27"/>
    <mergeCell ref="D1:R1"/>
    <mergeCell ref="V1:AD1"/>
    <mergeCell ref="D3:F4"/>
    <mergeCell ref="V4:X4"/>
    <mergeCell ref="Y4:AA4"/>
    <mergeCell ref="D24:R24"/>
    <mergeCell ref="V24:AD24"/>
  </mergeCells>
  <phoneticPr fontId="2"/>
  <printOptions horizontalCentered="1"/>
  <pageMargins left="0.47244094488188981" right="0.55118110236220474" top="0.59055118110236227" bottom="0.27559055118110237" header="0.51181102362204722" footer="0.27559055118110237"/>
  <pageSetup paperSize="9" scale="43" orientation="landscape" r:id="rId1"/>
  <headerFooter alignWithMargins="0"/>
  <colBreaks count="1" manualBreakCount="1">
    <brk id="18" max="50"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73A001-4B4A-4A1C-B927-27EEB5509730}">
  <sheetPr codeName="Sheet39"/>
  <dimension ref="A1:AH53"/>
  <sheetViews>
    <sheetView zoomScale="75" zoomScaleNormal="75" workbookViewId="0">
      <pane xSplit="3" ySplit="6" topLeftCell="D7" activePane="bottomRight" state="frozen"/>
      <selection pane="topRight"/>
      <selection pane="bottomLeft"/>
      <selection pane="bottomRight"/>
    </sheetView>
  </sheetViews>
  <sheetFormatPr defaultColWidth="9" defaultRowHeight="13"/>
  <cols>
    <col min="1" max="1" width="3.36328125" style="526" customWidth="1"/>
    <col min="2" max="2" width="18.453125" style="526" customWidth="1"/>
    <col min="3" max="3" width="12.7265625" style="526" customWidth="1"/>
    <col min="4" max="18" width="16.90625" style="526" customWidth="1"/>
    <col min="19" max="19" width="3.36328125" style="526" customWidth="1"/>
    <col min="20" max="20" width="17.453125" style="526" customWidth="1"/>
    <col min="21" max="21" width="7.36328125" style="526" customWidth="1"/>
    <col min="22" max="26" width="14.453125" style="526" customWidth="1"/>
    <col min="27" max="28" width="16.7265625" style="526" bestFit="1" customWidth="1"/>
    <col min="29" max="29" width="13.90625" style="526" customWidth="1"/>
    <col min="30" max="30" width="14.6328125" style="526" customWidth="1"/>
    <col min="31" max="31" width="9" style="526"/>
    <col min="32" max="34" width="9" style="545"/>
    <col min="35" max="16384" width="9" style="526"/>
  </cols>
  <sheetData>
    <row r="1" spans="1:34" ht="27.75" customHeight="1">
      <c r="A1" s="525" t="s">
        <v>236</v>
      </c>
      <c r="D1" s="942" t="s">
        <v>337</v>
      </c>
      <c r="E1" s="942"/>
      <c r="F1" s="942"/>
      <c r="G1" s="942"/>
      <c r="H1" s="942"/>
      <c r="I1" s="942"/>
      <c r="J1" s="942"/>
      <c r="K1" s="942"/>
      <c r="L1" s="942"/>
      <c r="M1" s="942"/>
      <c r="N1" s="942"/>
      <c r="O1" s="942"/>
      <c r="P1" s="942"/>
      <c r="Q1" s="942"/>
      <c r="R1" s="942"/>
      <c r="S1" s="525" t="s">
        <v>236</v>
      </c>
      <c r="V1" s="942" t="s">
        <v>337</v>
      </c>
      <c r="W1" s="942"/>
      <c r="X1" s="942"/>
      <c r="Y1" s="942"/>
      <c r="Z1" s="942"/>
      <c r="AA1" s="942"/>
      <c r="AB1" s="942"/>
      <c r="AC1" s="942"/>
      <c r="AD1" s="942"/>
      <c r="AF1" s="527"/>
      <c r="AG1" s="527"/>
      <c r="AH1" s="527"/>
    </row>
    <row r="2" spans="1:34" ht="21.75" customHeight="1" thickBot="1">
      <c r="A2" s="528" t="s">
        <v>119</v>
      </c>
      <c r="B2" s="527"/>
      <c r="C2" s="529"/>
      <c r="D2" s="529"/>
      <c r="E2" s="527"/>
      <c r="F2" s="527"/>
      <c r="G2" s="527"/>
      <c r="H2" s="527"/>
      <c r="I2" s="527"/>
      <c r="P2" s="530"/>
      <c r="Q2" s="531"/>
      <c r="R2" s="532" t="s">
        <v>707</v>
      </c>
      <c r="S2" s="528" t="s">
        <v>119</v>
      </c>
      <c r="T2" s="527"/>
      <c r="U2" s="529"/>
      <c r="V2" s="529"/>
      <c r="W2" s="527"/>
      <c r="X2" s="527"/>
      <c r="Y2" s="527"/>
      <c r="Z2" s="527"/>
      <c r="AA2" s="527"/>
      <c r="AB2" s="529"/>
      <c r="AC2" s="533"/>
      <c r="AD2" s="532" t="s">
        <v>707</v>
      </c>
      <c r="AF2" s="527"/>
      <c r="AG2" s="527"/>
      <c r="AH2" s="527"/>
    </row>
    <row r="3" spans="1:34" ht="18" customHeight="1">
      <c r="A3" s="534"/>
      <c r="B3" s="535"/>
      <c r="C3" s="536"/>
      <c r="D3" s="931" t="s">
        <v>65</v>
      </c>
      <c r="E3" s="944"/>
      <c r="F3" s="945"/>
      <c r="G3" s="537" t="s">
        <v>127</v>
      </c>
      <c r="H3" s="538"/>
      <c r="I3" s="538"/>
      <c r="J3" s="539"/>
      <c r="K3" s="538"/>
      <c r="L3" s="538"/>
      <c r="M3" s="539"/>
      <c r="N3" s="538"/>
      <c r="O3" s="538"/>
      <c r="P3" s="537"/>
      <c r="Q3" s="538"/>
      <c r="R3" s="540"/>
      <c r="S3" s="534"/>
      <c r="T3" s="541"/>
      <c r="U3" s="542"/>
      <c r="V3" s="537" t="s">
        <v>127</v>
      </c>
      <c r="W3" s="538"/>
      <c r="X3" s="538"/>
      <c r="Y3" s="539"/>
      <c r="Z3" s="538"/>
      <c r="AA3" s="540"/>
      <c r="AB3" s="543"/>
      <c r="AC3" s="541" t="s">
        <v>128</v>
      </c>
      <c r="AD3" s="544"/>
    </row>
    <row r="4" spans="1:34" ht="18" customHeight="1" thickBot="1">
      <c r="A4" s="546" t="s">
        <v>66</v>
      </c>
      <c r="B4" s="547"/>
      <c r="C4" s="548" t="s">
        <v>67</v>
      </c>
      <c r="D4" s="946"/>
      <c r="E4" s="947"/>
      <c r="F4" s="948"/>
      <c r="G4" s="549"/>
      <c r="H4" s="550" t="s">
        <v>499</v>
      </c>
      <c r="I4" s="551"/>
      <c r="J4" s="552" t="s">
        <v>0</v>
      </c>
      <c r="K4" s="553" t="s">
        <v>46</v>
      </c>
      <c r="L4" s="554"/>
      <c r="M4" s="555" t="s">
        <v>405</v>
      </c>
      <c r="N4" s="550"/>
      <c r="O4" s="556"/>
      <c r="P4" s="550" t="s">
        <v>395</v>
      </c>
      <c r="Q4" s="550"/>
      <c r="R4" s="557"/>
      <c r="S4" s="546" t="s">
        <v>99</v>
      </c>
      <c r="T4" s="558"/>
      <c r="U4" s="559"/>
      <c r="V4" s="937" t="s">
        <v>229</v>
      </c>
      <c r="W4" s="938"/>
      <c r="X4" s="939"/>
      <c r="Y4" s="940" t="s">
        <v>381</v>
      </c>
      <c r="Z4" s="938"/>
      <c r="AA4" s="941"/>
      <c r="AB4" s="560"/>
      <c r="AC4" s="561"/>
      <c r="AD4" s="562"/>
    </row>
    <row r="5" spans="1:34" s="574" customFormat="1" ht="18" customHeight="1" thickBot="1">
      <c r="A5" s="563"/>
      <c r="B5" s="564"/>
      <c r="C5" s="565"/>
      <c r="D5" s="566" t="s">
        <v>493</v>
      </c>
      <c r="E5" s="566" t="s">
        <v>516</v>
      </c>
      <c r="F5" s="567" t="s">
        <v>517</v>
      </c>
      <c r="G5" s="568" t="s">
        <v>493</v>
      </c>
      <c r="H5" s="566" t="s">
        <v>516</v>
      </c>
      <c r="I5" s="569" t="s">
        <v>517</v>
      </c>
      <c r="J5" s="566" t="s">
        <v>493</v>
      </c>
      <c r="K5" s="566" t="s">
        <v>516</v>
      </c>
      <c r="L5" s="567" t="s">
        <v>517</v>
      </c>
      <c r="M5" s="566" t="s">
        <v>493</v>
      </c>
      <c r="N5" s="566" t="s">
        <v>516</v>
      </c>
      <c r="O5" s="566" t="s">
        <v>517</v>
      </c>
      <c r="P5" s="570" t="s">
        <v>493</v>
      </c>
      <c r="Q5" s="566" t="s">
        <v>516</v>
      </c>
      <c r="R5" s="571" t="s">
        <v>517</v>
      </c>
      <c r="S5" s="563"/>
      <c r="T5" s="572"/>
      <c r="U5" s="573"/>
      <c r="V5" s="568" t="s">
        <v>493</v>
      </c>
      <c r="W5" s="566" t="s">
        <v>516</v>
      </c>
      <c r="X5" s="569" t="s">
        <v>517</v>
      </c>
      <c r="Y5" s="566" t="s">
        <v>493</v>
      </c>
      <c r="Z5" s="566" t="s">
        <v>516</v>
      </c>
      <c r="AA5" s="571" t="s">
        <v>517</v>
      </c>
      <c r="AB5" s="566" t="s">
        <v>493</v>
      </c>
      <c r="AC5" s="566" t="s">
        <v>516</v>
      </c>
      <c r="AD5" s="571" t="s">
        <v>517</v>
      </c>
      <c r="AF5" s="545"/>
      <c r="AG5" s="545"/>
      <c r="AH5" s="545"/>
    </row>
    <row r="6" spans="1:34" s="574" customFormat="1" ht="14.25" customHeight="1">
      <c r="A6" s="575"/>
      <c r="B6" s="576"/>
      <c r="C6" s="536"/>
      <c r="D6" s="577" t="s">
        <v>495</v>
      </c>
      <c r="E6" s="578" t="s">
        <v>518</v>
      </c>
      <c r="F6" s="579" t="s">
        <v>595</v>
      </c>
      <c r="G6" s="580" t="s">
        <v>495</v>
      </c>
      <c r="H6" s="578" t="s">
        <v>518</v>
      </c>
      <c r="I6" s="581" t="s">
        <v>595</v>
      </c>
      <c r="J6" s="578" t="s">
        <v>495</v>
      </c>
      <c r="K6" s="578" t="s">
        <v>518</v>
      </c>
      <c r="L6" s="579" t="s">
        <v>595</v>
      </c>
      <c r="M6" s="578" t="s">
        <v>495</v>
      </c>
      <c r="N6" s="578" t="s">
        <v>518</v>
      </c>
      <c r="O6" s="578" t="s">
        <v>595</v>
      </c>
      <c r="P6" s="577" t="s">
        <v>495</v>
      </c>
      <c r="Q6" s="578" t="s">
        <v>518</v>
      </c>
      <c r="R6" s="582" t="s">
        <v>595</v>
      </c>
      <c r="S6" s="583"/>
      <c r="T6" s="584"/>
      <c r="U6" s="585"/>
      <c r="V6" s="586" t="s">
        <v>495</v>
      </c>
      <c r="W6" s="578" t="s">
        <v>518</v>
      </c>
      <c r="X6" s="581" t="s">
        <v>595</v>
      </c>
      <c r="Y6" s="578" t="s">
        <v>495</v>
      </c>
      <c r="Z6" s="578" t="s">
        <v>518</v>
      </c>
      <c r="AA6" s="582" t="s">
        <v>595</v>
      </c>
      <c r="AB6" s="577" t="s">
        <v>495</v>
      </c>
      <c r="AC6" s="578" t="s">
        <v>518</v>
      </c>
      <c r="AD6" s="582" t="s">
        <v>595</v>
      </c>
      <c r="AF6" s="545"/>
      <c r="AG6" s="545"/>
      <c r="AH6" s="545"/>
    </row>
    <row r="7" spans="1:34" s="601" customFormat="1" ht="29.25" customHeight="1" thickBot="1">
      <c r="A7" s="587" t="s">
        <v>68</v>
      </c>
      <c r="B7" s="588"/>
      <c r="C7" s="589">
        <v>135826</v>
      </c>
      <c r="D7" s="590">
        <v>8359609</v>
      </c>
      <c r="E7" s="591">
        <v>91918121</v>
      </c>
      <c r="F7" s="592">
        <v>470580358.95899999</v>
      </c>
      <c r="G7" s="593">
        <v>6566076</v>
      </c>
      <c r="H7" s="591">
        <v>57905836</v>
      </c>
      <c r="I7" s="593">
        <v>370378510.08699995</v>
      </c>
      <c r="J7" s="594">
        <v>3472298</v>
      </c>
      <c r="K7" s="594">
        <v>27938166</v>
      </c>
      <c r="L7" s="595">
        <v>197442169.95600003</v>
      </c>
      <c r="M7" s="594">
        <v>1809034</v>
      </c>
      <c r="N7" s="594">
        <v>19259727</v>
      </c>
      <c r="O7" s="594">
        <v>99633340.180999979</v>
      </c>
      <c r="P7" s="596">
        <v>783011</v>
      </c>
      <c r="Q7" s="594">
        <v>5028471</v>
      </c>
      <c r="R7" s="597">
        <v>38648586.715000004</v>
      </c>
      <c r="S7" s="598" t="s">
        <v>68</v>
      </c>
      <c r="T7" s="598"/>
      <c r="U7" s="599"/>
      <c r="V7" s="600">
        <v>110843</v>
      </c>
      <c r="W7" s="591">
        <v>1082225</v>
      </c>
      <c r="X7" s="593">
        <v>7725110.0669999998</v>
      </c>
      <c r="Y7" s="594">
        <v>390890</v>
      </c>
      <c r="Z7" s="594">
        <v>4597247</v>
      </c>
      <c r="AA7" s="597">
        <v>26929303.167999998</v>
      </c>
      <c r="AB7" s="590">
        <v>1793533</v>
      </c>
      <c r="AC7" s="591">
        <v>34012285</v>
      </c>
      <c r="AD7" s="592">
        <v>100201848.87200001</v>
      </c>
      <c r="AF7" s="602"/>
      <c r="AG7" s="602"/>
      <c r="AH7" s="602"/>
    </row>
    <row r="8" spans="1:34" ht="39.25" customHeight="1" thickBot="1">
      <c r="A8" s="603" t="s">
        <v>69</v>
      </c>
      <c r="B8" s="604"/>
      <c r="C8" s="605">
        <v>96284</v>
      </c>
      <c r="D8" s="606">
        <v>7700023</v>
      </c>
      <c r="E8" s="607">
        <v>88583924</v>
      </c>
      <c r="F8" s="608">
        <v>460176856.69800001</v>
      </c>
      <c r="G8" s="609">
        <v>5935454</v>
      </c>
      <c r="H8" s="607">
        <v>55021954</v>
      </c>
      <c r="I8" s="609">
        <v>360898033.64199996</v>
      </c>
      <c r="J8" s="610">
        <v>3120968</v>
      </c>
      <c r="K8" s="610">
        <v>26284011</v>
      </c>
      <c r="L8" s="611">
        <v>191498911.04200003</v>
      </c>
      <c r="M8" s="610">
        <v>1647581</v>
      </c>
      <c r="N8" s="610">
        <v>18463028</v>
      </c>
      <c r="O8" s="610">
        <v>97049964.698999986</v>
      </c>
      <c r="P8" s="612">
        <v>681423</v>
      </c>
      <c r="Q8" s="610">
        <v>4707102</v>
      </c>
      <c r="R8" s="613">
        <v>38238333.222000003</v>
      </c>
      <c r="S8" s="614" t="s">
        <v>69</v>
      </c>
      <c r="T8" s="614"/>
      <c r="U8" s="615"/>
      <c r="V8" s="616">
        <v>107407</v>
      </c>
      <c r="W8" s="607">
        <v>1062890</v>
      </c>
      <c r="X8" s="609">
        <v>7604824.6279999996</v>
      </c>
      <c r="Y8" s="610">
        <v>378075</v>
      </c>
      <c r="Z8" s="610">
        <v>4504923</v>
      </c>
      <c r="AA8" s="613">
        <v>26506000.050999999</v>
      </c>
      <c r="AB8" s="606">
        <v>1764569</v>
      </c>
      <c r="AC8" s="607">
        <v>33561970</v>
      </c>
      <c r="AD8" s="608">
        <v>99278823.056000009</v>
      </c>
    </row>
    <row r="9" spans="1:34" ht="27.25" customHeight="1">
      <c r="A9" s="617" t="s">
        <v>70</v>
      </c>
      <c r="B9" s="618" t="s">
        <v>160</v>
      </c>
      <c r="C9" s="619">
        <v>17481</v>
      </c>
      <c r="D9" s="620">
        <v>2911340</v>
      </c>
      <c r="E9" s="621">
        <v>25929268</v>
      </c>
      <c r="F9" s="622">
        <v>177911994.81900001</v>
      </c>
      <c r="G9" s="623">
        <v>2541978</v>
      </c>
      <c r="H9" s="624">
        <v>21190051</v>
      </c>
      <c r="I9" s="623">
        <v>153959176.403</v>
      </c>
      <c r="J9" s="625">
        <v>1274095</v>
      </c>
      <c r="K9" s="625">
        <v>10156401</v>
      </c>
      <c r="L9" s="626">
        <v>78352548.767000005</v>
      </c>
      <c r="M9" s="625">
        <v>678185</v>
      </c>
      <c r="N9" s="625">
        <v>6421037</v>
      </c>
      <c r="O9" s="625">
        <v>39841189.788999997</v>
      </c>
      <c r="P9" s="627">
        <v>395134</v>
      </c>
      <c r="Q9" s="625">
        <v>2702597</v>
      </c>
      <c r="R9" s="628">
        <v>21936785.552000001</v>
      </c>
      <c r="S9" s="617" t="s">
        <v>70</v>
      </c>
      <c r="T9" s="629" t="s">
        <v>163</v>
      </c>
      <c r="U9" s="630"/>
      <c r="V9" s="631">
        <v>41485</v>
      </c>
      <c r="W9" s="624">
        <v>370357</v>
      </c>
      <c r="X9" s="623">
        <v>2953855.8629999999</v>
      </c>
      <c r="Y9" s="625">
        <v>153079</v>
      </c>
      <c r="Z9" s="625">
        <v>1539659</v>
      </c>
      <c r="AA9" s="628">
        <v>10874796.432</v>
      </c>
      <c r="AB9" s="620">
        <v>369362</v>
      </c>
      <c r="AC9" s="621">
        <v>4739217</v>
      </c>
      <c r="AD9" s="622">
        <v>23952818.416000001</v>
      </c>
    </row>
    <row r="10" spans="1:34" ht="27.25" customHeight="1">
      <c r="A10" s="617" t="s">
        <v>71</v>
      </c>
      <c r="B10" s="618" t="s">
        <v>72</v>
      </c>
      <c r="C10" s="632">
        <v>1984</v>
      </c>
      <c r="D10" s="633">
        <v>1169196</v>
      </c>
      <c r="E10" s="634">
        <v>10443356</v>
      </c>
      <c r="F10" s="635">
        <v>92504294.422999993</v>
      </c>
      <c r="G10" s="636">
        <v>1073891</v>
      </c>
      <c r="H10" s="634">
        <v>9462009</v>
      </c>
      <c r="I10" s="636">
        <v>85361798.908999994</v>
      </c>
      <c r="J10" s="625">
        <v>577142</v>
      </c>
      <c r="K10" s="625">
        <v>4970901</v>
      </c>
      <c r="L10" s="626">
        <v>45606686.027000003</v>
      </c>
      <c r="M10" s="625">
        <v>291533</v>
      </c>
      <c r="N10" s="625">
        <v>2633898</v>
      </c>
      <c r="O10" s="625">
        <v>22154750.346999999</v>
      </c>
      <c r="P10" s="627">
        <v>131868</v>
      </c>
      <c r="Q10" s="625">
        <v>1163478</v>
      </c>
      <c r="R10" s="628">
        <v>11401164.642000001</v>
      </c>
      <c r="S10" s="617" t="s">
        <v>71</v>
      </c>
      <c r="T10" s="629" t="s">
        <v>100</v>
      </c>
      <c r="U10" s="630"/>
      <c r="V10" s="637">
        <v>20699</v>
      </c>
      <c r="W10" s="634">
        <v>185234</v>
      </c>
      <c r="X10" s="636">
        <v>1725540.568</v>
      </c>
      <c r="Y10" s="625">
        <v>52649</v>
      </c>
      <c r="Z10" s="625">
        <v>508498</v>
      </c>
      <c r="AA10" s="628">
        <v>4473657.3250000002</v>
      </c>
      <c r="AB10" s="633">
        <v>95305</v>
      </c>
      <c r="AC10" s="634">
        <v>981347</v>
      </c>
      <c r="AD10" s="635">
        <v>7142495.5140000004</v>
      </c>
    </row>
    <row r="11" spans="1:34" ht="27.25" customHeight="1">
      <c r="A11" s="617" t="s">
        <v>73</v>
      </c>
      <c r="B11" s="618" t="s">
        <v>83</v>
      </c>
      <c r="C11" s="632">
        <v>75419</v>
      </c>
      <c r="D11" s="633">
        <v>3588031</v>
      </c>
      <c r="E11" s="634">
        <v>51703252</v>
      </c>
      <c r="F11" s="635">
        <v>188494781.56400001</v>
      </c>
      <c r="G11" s="636">
        <v>2302172</v>
      </c>
      <c r="H11" s="634">
        <v>24208723</v>
      </c>
      <c r="I11" s="636">
        <v>120944671.402</v>
      </c>
      <c r="J11" s="625">
        <v>1259827</v>
      </c>
      <c r="K11" s="625">
        <v>11087399</v>
      </c>
      <c r="L11" s="626">
        <v>67174629.181999996</v>
      </c>
      <c r="M11" s="625">
        <v>672345</v>
      </c>
      <c r="N11" s="625">
        <v>9334253</v>
      </c>
      <c r="O11" s="625">
        <v>34849653.055</v>
      </c>
      <c r="P11" s="627">
        <v>153660</v>
      </c>
      <c r="Q11" s="625">
        <v>838317</v>
      </c>
      <c r="R11" s="628">
        <v>4893541.2470000004</v>
      </c>
      <c r="S11" s="617" t="s">
        <v>73</v>
      </c>
      <c r="T11" s="629" t="s">
        <v>101</v>
      </c>
      <c r="U11" s="630"/>
      <c r="V11" s="637">
        <v>44954</v>
      </c>
      <c r="W11" s="634">
        <v>504670</v>
      </c>
      <c r="X11" s="636">
        <v>2913208.554</v>
      </c>
      <c r="Y11" s="625">
        <v>171386</v>
      </c>
      <c r="Z11" s="625">
        <v>2444084</v>
      </c>
      <c r="AA11" s="628">
        <v>11113639.364</v>
      </c>
      <c r="AB11" s="633">
        <v>1285859</v>
      </c>
      <c r="AC11" s="634">
        <v>27494529</v>
      </c>
      <c r="AD11" s="635">
        <v>67550110.162</v>
      </c>
    </row>
    <row r="12" spans="1:34" ht="27.25" customHeight="1" thickBot="1">
      <c r="A12" s="617" t="s">
        <v>84</v>
      </c>
      <c r="B12" s="638" t="s">
        <v>85</v>
      </c>
      <c r="C12" s="639">
        <v>1400</v>
      </c>
      <c r="D12" s="640">
        <v>31456</v>
      </c>
      <c r="E12" s="641">
        <v>508048</v>
      </c>
      <c r="F12" s="642">
        <v>1265785.892</v>
      </c>
      <c r="G12" s="643">
        <v>17413</v>
      </c>
      <c r="H12" s="644">
        <v>161171</v>
      </c>
      <c r="I12" s="643">
        <v>632386.92799999996</v>
      </c>
      <c r="J12" s="625">
        <v>9904</v>
      </c>
      <c r="K12" s="625">
        <v>69310</v>
      </c>
      <c r="L12" s="626">
        <v>365047.06599999999</v>
      </c>
      <c r="M12" s="625">
        <v>5518</v>
      </c>
      <c r="N12" s="625">
        <v>73840</v>
      </c>
      <c r="O12" s="625">
        <v>204371.508</v>
      </c>
      <c r="P12" s="627">
        <v>761</v>
      </c>
      <c r="Q12" s="625">
        <v>2710</v>
      </c>
      <c r="R12" s="628">
        <v>6841.7809999999999</v>
      </c>
      <c r="S12" s="617" t="s">
        <v>84</v>
      </c>
      <c r="T12" s="645" t="s">
        <v>102</v>
      </c>
      <c r="U12" s="646"/>
      <c r="V12" s="647">
        <v>269</v>
      </c>
      <c r="W12" s="644">
        <v>2629</v>
      </c>
      <c r="X12" s="643">
        <v>12219.643</v>
      </c>
      <c r="Y12" s="625">
        <v>961</v>
      </c>
      <c r="Z12" s="625">
        <v>12682</v>
      </c>
      <c r="AA12" s="628">
        <v>43906.93</v>
      </c>
      <c r="AB12" s="640">
        <v>14043</v>
      </c>
      <c r="AC12" s="641">
        <v>346877</v>
      </c>
      <c r="AD12" s="642">
        <v>633398.96400000004</v>
      </c>
    </row>
    <row r="13" spans="1:34" ht="40" customHeight="1" thickBot="1">
      <c r="A13" s="614" t="s">
        <v>86</v>
      </c>
      <c r="B13" s="648"/>
      <c r="C13" s="649">
        <v>39542</v>
      </c>
      <c r="D13" s="650">
        <v>659586</v>
      </c>
      <c r="E13" s="651">
        <v>3334197</v>
      </c>
      <c r="F13" s="652">
        <v>10403502.261</v>
      </c>
      <c r="G13" s="653">
        <v>630622</v>
      </c>
      <c r="H13" s="651">
        <v>2883882</v>
      </c>
      <c r="I13" s="653">
        <v>9480476.4450000003</v>
      </c>
      <c r="J13" s="610">
        <v>351330</v>
      </c>
      <c r="K13" s="610">
        <v>1654155</v>
      </c>
      <c r="L13" s="611">
        <v>5943258.9139999989</v>
      </c>
      <c r="M13" s="610">
        <v>161453</v>
      </c>
      <c r="N13" s="610">
        <v>796699</v>
      </c>
      <c r="O13" s="610">
        <v>2583375.4820000003</v>
      </c>
      <c r="P13" s="612">
        <v>101588</v>
      </c>
      <c r="Q13" s="610">
        <v>321369</v>
      </c>
      <c r="R13" s="613">
        <v>410253.49299999996</v>
      </c>
      <c r="S13" s="614" t="s">
        <v>86</v>
      </c>
      <c r="T13" s="614"/>
      <c r="U13" s="615"/>
      <c r="V13" s="654">
        <v>3436</v>
      </c>
      <c r="W13" s="651">
        <v>19335</v>
      </c>
      <c r="X13" s="653">
        <v>120285.43900000001</v>
      </c>
      <c r="Y13" s="610">
        <v>12815</v>
      </c>
      <c r="Z13" s="610">
        <v>92324</v>
      </c>
      <c r="AA13" s="613">
        <v>423303.11700000003</v>
      </c>
      <c r="AB13" s="650">
        <v>28964</v>
      </c>
      <c r="AC13" s="651">
        <v>450315</v>
      </c>
      <c r="AD13" s="652">
        <v>923025.81600000011</v>
      </c>
    </row>
    <row r="14" spans="1:34" ht="27.25" customHeight="1">
      <c r="A14" s="548"/>
      <c r="B14" s="655" t="s">
        <v>87</v>
      </c>
      <c r="C14" s="656">
        <v>9831</v>
      </c>
      <c r="D14" s="657">
        <v>59132</v>
      </c>
      <c r="E14" s="658">
        <v>477589</v>
      </c>
      <c r="F14" s="659">
        <v>1354020.8149999999</v>
      </c>
      <c r="G14" s="660">
        <v>43959</v>
      </c>
      <c r="H14" s="658">
        <v>204028</v>
      </c>
      <c r="I14" s="660">
        <v>883180.29500000004</v>
      </c>
      <c r="J14" s="661">
        <v>31544</v>
      </c>
      <c r="K14" s="661">
        <v>121061</v>
      </c>
      <c r="L14" s="662">
        <v>603470.27</v>
      </c>
      <c r="M14" s="661">
        <v>7695</v>
      </c>
      <c r="N14" s="661">
        <v>48837</v>
      </c>
      <c r="O14" s="661">
        <v>171367.598</v>
      </c>
      <c r="P14" s="663">
        <v>1289</v>
      </c>
      <c r="Q14" s="661">
        <v>3776</v>
      </c>
      <c r="R14" s="664">
        <v>7990.1350000000002</v>
      </c>
      <c r="S14" s="548"/>
      <c r="T14" s="665" t="s">
        <v>103</v>
      </c>
      <c r="U14" s="666"/>
      <c r="V14" s="667">
        <v>734</v>
      </c>
      <c r="W14" s="658">
        <v>5076</v>
      </c>
      <c r="X14" s="660">
        <v>23024.852999999999</v>
      </c>
      <c r="Y14" s="661">
        <v>2697</v>
      </c>
      <c r="Z14" s="661">
        <v>25278</v>
      </c>
      <c r="AA14" s="664">
        <v>77327.438999999998</v>
      </c>
      <c r="AB14" s="657">
        <v>15173</v>
      </c>
      <c r="AC14" s="658">
        <v>273561</v>
      </c>
      <c r="AD14" s="659">
        <v>470840.52</v>
      </c>
    </row>
    <row r="15" spans="1:34" ht="27.25" customHeight="1">
      <c r="A15" s="548" t="s">
        <v>88</v>
      </c>
      <c r="B15" s="668" t="s">
        <v>89</v>
      </c>
      <c r="C15" s="632">
        <v>140</v>
      </c>
      <c r="D15" s="633">
        <v>2176</v>
      </c>
      <c r="E15" s="634">
        <v>7732</v>
      </c>
      <c r="F15" s="635">
        <v>16980.620999999999</v>
      </c>
      <c r="G15" s="636">
        <v>2141</v>
      </c>
      <c r="H15" s="634">
        <v>7122</v>
      </c>
      <c r="I15" s="636">
        <v>15795.976000000001</v>
      </c>
      <c r="J15" s="625">
        <v>326</v>
      </c>
      <c r="K15" s="625">
        <v>1487</v>
      </c>
      <c r="L15" s="626">
        <v>2853.2669999999998</v>
      </c>
      <c r="M15" s="625">
        <v>443</v>
      </c>
      <c r="N15" s="625">
        <v>1646</v>
      </c>
      <c r="O15" s="625">
        <v>3209.5909999999999</v>
      </c>
      <c r="P15" s="627">
        <v>1367</v>
      </c>
      <c r="Q15" s="625">
        <v>3957</v>
      </c>
      <c r="R15" s="628">
        <v>9665.5319999999992</v>
      </c>
      <c r="S15" s="548" t="s">
        <v>88</v>
      </c>
      <c r="T15" s="629" t="s">
        <v>104</v>
      </c>
      <c r="U15" s="630"/>
      <c r="V15" s="637">
        <v>1</v>
      </c>
      <c r="W15" s="634">
        <v>2</v>
      </c>
      <c r="X15" s="636">
        <v>6.7069999999999999</v>
      </c>
      <c r="Y15" s="625">
        <v>4</v>
      </c>
      <c r="Z15" s="625">
        <v>30</v>
      </c>
      <c r="AA15" s="628">
        <v>60.878999999999998</v>
      </c>
      <c r="AB15" s="633">
        <v>35</v>
      </c>
      <c r="AC15" s="634">
        <v>610</v>
      </c>
      <c r="AD15" s="635">
        <v>1184.645</v>
      </c>
    </row>
    <row r="16" spans="1:34" ht="27.25" customHeight="1">
      <c r="A16" s="548"/>
      <c r="B16" s="668" t="s">
        <v>90</v>
      </c>
      <c r="C16" s="619">
        <v>2892</v>
      </c>
      <c r="D16" s="669">
        <v>30610</v>
      </c>
      <c r="E16" s="670">
        <v>177506</v>
      </c>
      <c r="F16" s="671">
        <v>716957.15399999998</v>
      </c>
      <c r="G16" s="672">
        <v>27079</v>
      </c>
      <c r="H16" s="670">
        <v>123052</v>
      </c>
      <c r="I16" s="672">
        <v>612802.79</v>
      </c>
      <c r="J16" s="625">
        <v>19401</v>
      </c>
      <c r="K16" s="625">
        <v>82252</v>
      </c>
      <c r="L16" s="626">
        <v>410326.29399999999</v>
      </c>
      <c r="M16" s="625">
        <v>5919</v>
      </c>
      <c r="N16" s="625">
        <v>28822</v>
      </c>
      <c r="O16" s="625">
        <v>158506.54699999999</v>
      </c>
      <c r="P16" s="627">
        <v>18</v>
      </c>
      <c r="Q16" s="625">
        <v>64</v>
      </c>
      <c r="R16" s="628">
        <v>255.15799999999999</v>
      </c>
      <c r="S16" s="548"/>
      <c r="T16" s="629" t="s">
        <v>105</v>
      </c>
      <c r="U16" s="630"/>
      <c r="V16" s="673">
        <v>396</v>
      </c>
      <c r="W16" s="670">
        <v>1842</v>
      </c>
      <c r="X16" s="672">
        <v>11369.329</v>
      </c>
      <c r="Y16" s="625">
        <v>1345</v>
      </c>
      <c r="Z16" s="625">
        <v>10072</v>
      </c>
      <c r="AA16" s="628">
        <v>32345.462</v>
      </c>
      <c r="AB16" s="669">
        <v>3531</v>
      </c>
      <c r="AC16" s="670">
        <v>54454</v>
      </c>
      <c r="AD16" s="671">
        <v>104154.364</v>
      </c>
    </row>
    <row r="17" spans="1:34" ht="27.25" customHeight="1">
      <c r="A17" s="548" t="s">
        <v>91</v>
      </c>
      <c r="B17" s="668" t="s">
        <v>92</v>
      </c>
      <c r="C17" s="619">
        <v>4475</v>
      </c>
      <c r="D17" s="669">
        <v>37661</v>
      </c>
      <c r="E17" s="670">
        <v>374897</v>
      </c>
      <c r="F17" s="671">
        <v>1933736.4269999999</v>
      </c>
      <c r="G17" s="672">
        <v>33720</v>
      </c>
      <c r="H17" s="670">
        <v>317006</v>
      </c>
      <c r="I17" s="672">
        <v>1772980.6850000001</v>
      </c>
      <c r="J17" s="625">
        <v>20980</v>
      </c>
      <c r="K17" s="625">
        <v>195272</v>
      </c>
      <c r="L17" s="626">
        <v>1071421.993</v>
      </c>
      <c r="M17" s="625">
        <v>9610</v>
      </c>
      <c r="N17" s="625">
        <v>83826</v>
      </c>
      <c r="O17" s="625">
        <v>515980.69699999999</v>
      </c>
      <c r="P17" s="627">
        <v>53</v>
      </c>
      <c r="Q17" s="625">
        <v>300</v>
      </c>
      <c r="R17" s="628">
        <v>921.51400000000001</v>
      </c>
      <c r="S17" s="548" t="s">
        <v>91</v>
      </c>
      <c r="T17" s="629" t="s">
        <v>106</v>
      </c>
      <c r="U17" s="630"/>
      <c r="V17" s="673">
        <v>568</v>
      </c>
      <c r="W17" s="670">
        <v>6409</v>
      </c>
      <c r="X17" s="672">
        <v>39048.646000000001</v>
      </c>
      <c r="Y17" s="625">
        <v>2509</v>
      </c>
      <c r="Z17" s="625">
        <v>31199</v>
      </c>
      <c r="AA17" s="628">
        <v>145607.83499999999</v>
      </c>
      <c r="AB17" s="669">
        <v>3941</v>
      </c>
      <c r="AC17" s="670">
        <v>57891</v>
      </c>
      <c r="AD17" s="671">
        <v>160755.742</v>
      </c>
    </row>
    <row r="18" spans="1:34" ht="27.25" customHeight="1">
      <c r="A18" s="548"/>
      <c r="B18" s="668" t="s">
        <v>93</v>
      </c>
      <c r="C18" s="619">
        <v>25</v>
      </c>
      <c r="D18" s="669">
        <v>38</v>
      </c>
      <c r="E18" s="670">
        <v>532</v>
      </c>
      <c r="F18" s="671">
        <v>759.65499999999997</v>
      </c>
      <c r="G18" s="672">
        <v>16</v>
      </c>
      <c r="H18" s="670">
        <v>64</v>
      </c>
      <c r="I18" s="672">
        <v>155.23400000000001</v>
      </c>
      <c r="J18" s="625">
        <v>12</v>
      </c>
      <c r="K18" s="625">
        <v>30</v>
      </c>
      <c r="L18" s="626">
        <v>97.165000000000006</v>
      </c>
      <c r="M18" s="625">
        <v>2</v>
      </c>
      <c r="N18" s="625">
        <v>8</v>
      </c>
      <c r="O18" s="625">
        <v>15.398999999999999</v>
      </c>
      <c r="P18" s="627">
        <v>0</v>
      </c>
      <c r="Q18" s="625">
        <v>0</v>
      </c>
      <c r="R18" s="628">
        <v>0</v>
      </c>
      <c r="S18" s="548"/>
      <c r="T18" s="629" t="s">
        <v>107</v>
      </c>
      <c r="U18" s="630"/>
      <c r="V18" s="673">
        <v>0</v>
      </c>
      <c r="W18" s="670">
        <v>0</v>
      </c>
      <c r="X18" s="672">
        <v>0</v>
      </c>
      <c r="Y18" s="625">
        <v>2</v>
      </c>
      <c r="Z18" s="625">
        <v>26</v>
      </c>
      <c r="AA18" s="628">
        <v>42.67</v>
      </c>
      <c r="AB18" s="669">
        <v>22</v>
      </c>
      <c r="AC18" s="670">
        <v>468</v>
      </c>
      <c r="AD18" s="671">
        <v>604.42100000000005</v>
      </c>
    </row>
    <row r="19" spans="1:34" ht="27.25" customHeight="1">
      <c r="A19" s="548" t="s">
        <v>47</v>
      </c>
      <c r="B19" s="668" t="s">
        <v>94</v>
      </c>
      <c r="C19" s="619">
        <v>13617</v>
      </c>
      <c r="D19" s="669">
        <v>452441</v>
      </c>
      <c r="E19" s="670">
        <v>1960256</v>
      </c>
      <c r="F19" s="671">
        <v>4401012.6730000004</v>
      </c>
      <c r="G19" s="672">
        <v>451997</v>
      </c>
      <c r="H19" s="670">
        <v>1956635</v>
      </c>
      <c r="I19" s="672">
        <v>4393881.1129999999</v>
      </c>
      <c r="J19" s="625">
        <v>227966</v>
      </c>
      <c r="K19" s="625">
        <v>1062219</v>
      </c>
      <c r="L19" s="626">
        <v>2609657.8259999999</v>
      </c>
      <c r="M19" s="625">
        <v>125382</v>
      </c>
      <c r="N19" s="625">
        <v>581549</v>
      </c>
      <c r="O19" s="625">
        <v>1396901.372</v>
      </c>
      <c r="P19" s="627">
        <v>98618</v>
      </c>
      <c r="Q19" s="625">
        <v>312699</v>
      </c>
      <c r="R19" s="628">
        <v>386625.054</v>
      </c>
      <c r="S19" s="548" t="s">
        <v>47</v>
      </c>
      <c r="T19" s="629" t="s">
        <v>108</v>
      </c>
      <c r="U19" s="630"/>
      <c r="V19" s="673">
        <v>5</v>
      </c>
      <c r="W19" s="670">
        <v>37</v>
      </c>
      <c r="X19" s="672">
        <v>137.73599999999999</v>
      </c>
      <c r="Y19" s="625">
        <v>26</v>
      </c>
      <c r="Z19" s="625">
        <v>131</v>
      </c>
      <c r="AA19" s="628">
        <v>559.125</v>
      </c>
      <c r="AB19" s="669">
        <v>444</v>
      </c>
      <c r="AC19" s="670">
        <v>3621</v>
      </c>
      <c r="AD19" s="671">
        <v>7131.56</v>
      </c>
    </row>
    <row r="20" spans="1:34" ht="27.25" customHeight="1">
      <c r="A20" s="548"/>
      <c r="B20" s="668" t="s">
        <v>97</v>
      </c>
      <c r="C20" s="619">
        <v>4003</v>
      </c>
      <c r="D20" s="669">
        <v>23484</v>
      </c>
      <c r="E20" s="670">
        <v>59609</v>
      </c>
      <c r="F20" s="671">
        <v>591429.89800000004</v>
      </c>
      <c r="G20" s="672">
        <v>22008</v>
      </c>
      <c r="H20" s="670">
        <v>55920</v>
      </c>
      <c r="I20" s="672">
        <v>555909.96600000001</v>
      </c>
      <c r="J20" s="625">
        <v>13218</v>
      </c>
      <c r="K20" s="625">
        <v>34081</v>
      </c>
      <c r="L20" s="626">
        <v>339243.03899999999</v>
      </c>
      <c r="M20" s="625">
        <v>3949</v>
      </c>
      <c r="N20" s="625">
        <v>9940</v>
      </c>
      <c r="O20" s="625">
        <v>98831.6</v>
      </c>
      <c r="P20" s="627">
        <v>12</v>
      </c>
      <c r="Q20" s="625">
        <v>76</v>
      </c>
      <c r="R20" s="628">
        <v>277.86599999999999</v>
      </c>
      <c r="S20" s="548"/>
      <c r="T20" s="629" t="s">
        <v>109</v>
      </c>
      <c r="U20" s="630"/>
      <c r="V20" s="673">
        <v>990</v>
      </c>
      <c r="W20" s="670">
        <v>2355</v>
      </c>
      <c r="X20" s="672">
        <v>24677.29</v>
      </c>
      <c r="Y20" s="625">
        <v>3839</v>
      </c>
      <c r="Z20" s="625">
        <v>9468</v>
      </c>
      <c r="AA20" s="628">
        <v>92880.171000000002</v>
      </c>
      <c r="AB20" s="669">
        <v>1476</v>
      </c>
      <c r="AC20" s="670">
        <v>3689</v>
      </c>
      <c r="AD20" s="671">
        <v>35519.932000000001</v>
      </c>
    </row>
    <row r="21" spans="1:34" ht="27.25" customHeight="1">
      <c r="A21" s="548" t="s">
        <v>98</v>
      </c>
      <c r="B21" s="668" t="s">
        <v>708</v>
      </c>
      <c r="C21" s="619">
        <v>661</v>
      </c>
      <c r="D21" s="669">
        <v>9149</v>
      </c>
      <c r="E21" s="670">
        <v>20375</v>
      </c>
      <c r="F21" s="671">
        <v>363733.93300000002</v>
      </c>
      <c r="G21" s="672">
        <v>9011</v>
      </c>
      <c r="H21" s="670">
        <v>20058</v>
      </c>
      <c r="I21" s="672">
        <v>358770.31599999999</v>
      </c>
      <c r="J21" s="625">
        <v>6930</v>
      </c>
      <c r="K21" s="625">
        <v>15125</v>
      </c>
      <c r="L21" s="626">
        <v>266705.71500000003</v>
      </c>
      <c r="M21" s="625">
        <v>1757</v>
      </c>
      <c r="N21" s="625">
        <v>4208</v>
      </c>
      <c r="O21" s="625">
        <v>83533.228000000003</v>
      </c>
      <c r="P21" s="627">
        <v>158</v>
      </c>
      <c r="Q21" s="625">
        <v>307</v>
      </c>
      <c r="R21" s="628">
        <v>2325.5659999999998</v>
      </c>
      <c r="S21" s="548" t="s">
        <v>98</v>
      </c>
      <c r="T21" s="629" t="s">
        <v>110</v>
      </c>
      <c r="U21" s="630"/>
      <c r="V21" s="673">
        <v>41</v>
      </c>
      <c r="W21" s="670">
        <v>96</v>
      </c>
      <c r="X21" s="672">
        <v>1657.2270000000001</v>
      </c>
      <c r="Y21" s="625">
        <v>125</v>
      </c>
      <c r="Z21" s="625">
        <v>322</v>
      </c>
      <c r="AA21" s="628">
        <v>4548.58</v>
      </c>
      <c r="AB21" s="669">
        <v>138</v>
      </c>
      <c r="AC21" s="670">
        <v>317</v>
      </c>
      <c r="AD21" s="671">
        <v>4963.6170000000002</v>
      </c>
    </row>
    <row r="22" spans="1:34" ht="27.25" customHeight="1" thickBot="1">
      <c r="A22" s="674"/>
      <c r="B22" s="675" t="s">
        <v>635</v>
      </c>
      <c r="C22" s="676">
        <v>3898</v>
      </c>
      <c r="D22" s="677">
        <v>44895</v>
      </c>
      <c r="E22" s="678">
        <v>255701</v>
      </c>
      <c r="F22" s="679">
        <v>1024871.085</v>
      </c>
      <c r="G22" s="680">
        <v>40691</v>
      </c>
      <c r="H22" s="678">
        <v>199997</v>
      </c>
      <c r="I22" s="680">
        <v>887000.07</v>
      </c>
      <c r="J22" s="681">
        <v>30953</v>
      </c>
      <c r="K22" s="681">
        <v>142628</v>
      </c>
      <c r="L22" s="682">
        <v>639483.34499999997</v>
      </c>
      <c r="M22" s="681">
        <v>6696</v>
      </c>
      <c r="N22" s="681">
        <v>37863</v>
      </c>
      <c r="O22" s="681">
        <v>155029.45000000001</v>
      </c>
      <c r="P22" s="683">
        <v>73</v>
      </c>
      <c r="Q22" s="681">
        <v>190</v>
      </c>
      <c r="R22" s="684">
        <v>2192.6680000000001</v>
      </c>
      <c r="S22" s="674"/>
      <c r="T22" s="685" t="s">
        <v>111</v>
      </c>
      <c r="U22" s="686"/>
      <c r="V22" s="687">
        <v>701</v>
      </c>
      <c r="W22" s="678">
        <v>3518</v>
      </c>
      <c r="X22" s="680">
        <v>20363.651000000002</v>
      </c>
      <c r="Y22" s="681">
        <v>2268</v>
      </c>
      <c r="Z22" s="681">
        <v>15798</v>
      </c>
      <c r="AA22" s="684">
        <v>69930.956000000006</v>
      </c>
      <c r="AB22" s="677">
        <v>4204</v>
      </c>
      <c r="AC22" s="678">
        <v>55704</v>
      </c>
      <c r="AD22" s="679">
        <v>137871.01500000001</v>
      </c>
    </row>
    <row r="24" spans="1:34" ht="22.5" customHeight="1">
      <c r="A24" s="525"/>
      <c r="D24" s="942" t="s">
        <v>146</v>
      </c>
      <c r="E24" s="942"/>
      <c r="F24" s="942"/>
      <c r="G24" s="942"/>
      <c r="H24" s="942"/>
      <c r="I24" s="942"/>
      <c r="J24" s="942"/>
      <c r="K24" s="942"/>
      <c r="L24" s="942"/>
      <c r="M24" s="942"/>
      <c r="N24" s="942"/>
      <c r="O24" s="942"/>
      <c r="P24" s="942"/>
      <c r="Q24" s="942"/>
      <c r="R24" s="942"/>
      <c r="S24" s="525"/>
      <c r="V24" s="942" t="s">
        <v>146</v>
      </c>
      <c r="W24" s="942"/>
      <c r="X24" s="942"/>
      <c r="Y24" s="942"/>
      <c r="Z24" s="942"/>
      <c r="AA24" s="942"/>
      <c r="AB24" s="942"/>
      <c r="AC24" s="942"/>
      <c r="AD24" s="942"/>
      <c r="AF24" s="527"/>
      <c r="AG24" s="527"/>
      <c r="AH24" s="527"/>
    </row>
    <row r="25" spans="1:34" ht="20.25" customHeight="1" thickBot="1">
      <c r="B25" s="688"/>
      <c r="C25" s="689"/>
      <c r="D25" s="690"/>
      <c r="E25" s="545"/>
      <c r="F25" s="545"/>
      <c r="G25" s="545"/>
      <c r="H25" s="545"/>
      <c r="I25" s="545"/>
      <c r="P25" s="691"/>
      <c r="Q25" s="692"/>
      <c r="R25" s="532" t="s">
        <v>707</v>
      </c>
      <c r="T25" s="688"/>
      <c r="U25" s="689"/>
      <c r="V25" s="545"/>
      <c r="W25" s="545"/>
      <c r="X25" s="545"/>
      <c r="AB25" s="690"/>
      <c r="AC25" s="693"/>
      <c r="AD25" s="532" t="s">
        <v>707</v>
      </c>
      <c r="AE25" s="545"/>
    </row>
    <row r="26" spans="1:34" ht="18" customHeight="1">
      <c r="A26" s="534"/>
      <c r="B26" s="541"/>
      <c r="C26" s="694"/>
      <c r="D26" s="931" t="s">
        <v>65</v>
      </c>
      <c r="E26" s="932"/>
      <c r="F26" s="933"/>
      <c r="G26" s="537" t="s">
        <v>127</v>
      </c>
      <c r="H26" s="538"/>
      <c r="I26" s="538"/>
      <c r="J26" s="539"/>
      <c r="K26" s="538"/>
      <c r="L26" s="538"/>
      <c r="M26" s="539"/>
      <c r="N26" s="538"/>
      <c r="O26" s="538"/>
      <c r="P26" s="537"/>
      <c r="Q26" s="538"/>
      <c r="R26" s="540"/>
      <c r="S26" s="534"/>
      <c r="T26" s="541"/>
      <c r="U26" s="542"/>
      <c r="V26" s="537" t="s">
        <v>127</v>
      </c>
      <c r="W26" s="538"/>
      <c r="X26" s="538"/>
      <c r="Y26" s="539"/>
      <c r="Z26" s="538"/>
      <c r="AA26" s="538"/>
      <c r="AB26" s="543"/>
      <c r="AC26" s="541" t="s">
        <v>128</v>
      </c>
      <c r="AD26" s="544"/>
      <c r="AE26" s="695"/>
    </row>
    <row r="27" spans="1:34" ht="18" customHeight="1" thickBot="1">
      <c r="A27" s="546" t="s">
        <v>99</v>
      </c>
      <c r="B27" s="558"/>
      <c r="C27" s="558"/>
      <c r="D27" s="934"/>
      <c r="E27" s="935"/>
      <c r="F27" s="936"/>
      <c r="G27" s="549"/>
      <c r="H27" s="550" t="s">
        <v>499</v>
      </c>
      <c r="I27" s="551"/>
      <c r="J27" s="552" t="s">
        <v>0</v>
      </c>
      <c r="K27" s="553" t="s">
        <v>46</v>
      </c>
      <c r="L27" s="554"/>
      <c r="M27" s="555" t="s">
        <v>405</v>
      </c>
      <c r="N27" s="550"/>
      <c r="O27" s="556"/>
      <c r="P27" s="550" t="s">
        <v>395</v>
      </c>
      <c r="Q27" s="550"/>
      <c r="R27" s="557"/>
      <c r="S27" s="546" t="s">
        <v>99</v>
      </c>
      <c r="T27" s="558"/>
      <c r="U27" s="547"/>
      <c r="V27" s="937" t="s">
        <v>229</v>
      </c>
      <c r="W27" s="938"/>
      <c r="X27" s="939"/>
      <c r="Y27" s="940" t="s">
        <v>382</v>
      </c>
      <c r="Z27" s="938"/>
      <c r="AA27" s="941"/>
      <c r="AB27" s="560"/>
      <c r="AC27" s="561"/>
      <c r="AD27" s="562"/>
      <c r="AE27" s="617"/>
    </row>
    <row r="28" spans="1:34" ht="18" customHeight="1" thickBot="1">
      <c r="A28" s="617"/>
      <c r="B28" s="558"/>
      <c r="C28" s="696"/>
      <c r="D28" s="697" t="s">
        <v>581</v>
      </c>
      <c r="E28" s="698" t="s">
        <v>633</v>
      </c>
      <c r="F28" s="698" t="s">
        <v>634</v>
      </c>
      <c r="G28" s="617" t="s">
        <v>581</v>
      </c>
      <c r="H28" s="699" t="s">
        <v>633</v>
      </c>
      <c r="I28" s="700" t="s">
        <v>634</v>
      </c>
      <c r="J28" s="699" t="s">
        <v>581</v>
      </c>
      <c r="K28" s="699" t="s">
        <v>633</v>
      </c>
      <c r="L28" s="699" t="s">
        <v>634</v>
      </c>
      <c r="M28" s="699" t="s">
        <v>581</v>
      </c>
      <c r="N28" s="699" t="s">
        <v>633</v>
      </c>
      <c r="O28" s="699" t="s">
        <v>634</v>
      </c>
      <c r="P28" s="699" t="s">
        <v>581</v>
      </c>
      <c r="Q28" s="701" t="s">
        <v>633</v>
      </c>
      <c r="R28" s="702" t="s">
        <v>634</v>
      </c>
      <c r="S28" s="617"/>
      <c r="T28" s="558"/>
      <c r="U28" s="703"/>
      <c r="V28" s="701" t="s">
        <v>581</v>
      </c>
      <c r="W28" s="699" t="s">
        <v>633</v>
      </c>
      <c r="X28" s="700" t="s">
        <v>634</v>
      </c>
      <c r="Y28" s="699" t="s">
        <v>581</v>
      </c>
      <c r="Z28" s="699" t="s">
        <v>633</v>
      </c>
      <c r="AA28" s="700" t="s">
        <v>634</v>
      </c>
      <c r="AB28" s="697" t="s">
        <v>581</v>
      </c>
      <c r="AC28" s="698" t="s">
        <v>633</v>
      </c>
      <c r="AD28" s="704" t="s">
        <v>634</v>
      </c>
      <c r="AE28" s="617"/>
    </row>
    <row r="29" spans="1:34" ht="15.25" customHeight="1">
      <c r="A29" s="575"/>
      <c r="B29" s="705"/>
      <c r="C29" s="694"/>
      <c r="D29" s="580" t="s">
        <v>519</v>
      </c>
      <c r="E29" s="579" t="s">
        <v>518</v>
      </c>
      <c r="F29" s="579" t="s">
        <v>519</v>
      </c>
      <c r="G29" s="586" t="s">
        <v>519</v>
      </c>
      <c r="H29" s="578" t="s">
        <v>518</v>
      </c>
      <c r="I29" s="579" t="s">
        <v>519</v>
      </c>
      <c r="J29" s="578" t="s">
        <v>519</v>
      </c>
      <c r="K29" s="578" t="s">
        <v>518</v>
      </c>
      <c r="L29" s="578" t="s">
        <v>519</v>
      </c>
      <c r="M29" s="578" t="s">
        <v>519</v>
      </c>
      <c r="N29" s="578" t="s">
        <v>518</v>
      </c>
      <c r="O29" s="578" t="s">
        <v>519</v>
      </c>
      <c r="P29" s="578" t="s">
        <v>519</v>
      </c>
      <c r="Q29" s="577" t="s">
        <v>518</v>
      </c>
      <c r="R29" s="582" t="s">
        <v>519</v>
      </c>
      <c r="S29" s="583"/>
      <c r="T29" s="584"/>
      <c r="U29" s="585"/>
      <c r="V29" s="581" t="s">
        <v>519</v>
      </c>
      <c r="W29" s="578" t="s">
        <v>518</v>
      </c>
      <c r="X29" s="579" t="s">
        <v>519</v>
      </c>
      <c r="Y29" s="578" t="s">
        <v>519</v>
      </c>
      <c r="Z29" s="578" t="s">
        <v>518</v>
      </c>
      <c r="AA29" s="579" t="s">
        <v>519</v>
      </c>
      <c r="AB29" s="580" t="s">
        <v>519</v>
      </c>
      <c r="AC29" s="579" t="s">
        <v>518</v>
      </c>
      <c r="AD29" s="582" t="s">
        <v>519</v>
      </c>
      <c r="AE29" s="617"/>
    </row>
    <row r="30" spans="1:34" s="601" customFormat="1" ht="29.25" customHeight="1" thickBot="1">
      <c r="A30" s="587" t="s">
        <v>68</v>
      </c>
      <c r="B30" s="706"/>
      <c r="C30" s="707"/>
      <c r="D30" s="590">
        <v>56292.149424572366</v>
      </c>
      <c r="E30" s="708">
        <v>10.995504813682075</v>
      </c>
      <c r="F30" s="592">
        <v>5119.5602547075569</v>
      </c>
      <c r="G30" s="593">
        <v>56407.892641967584</v>
      </c>
      <c r="H30" s="708">
        <v>8.8189408712296355</v>
      </c>
      <c r="I30" s="593">
        <v>6396.2207554865445</v>
      </c>
      <c r="J30" s="594">
        <v>56862.103988770556</v>
      </c>
      <c r="K30" s="709">
        <v>8.0460162117421952</v>
      </c>
      <c r="L30" s="591">
        <v>7067.1127788416761</v>
      </c>
      <c r="M30" s="594">
        <v>55075.438151521746</v>
      </c>
      <c r="N30" s="709">
        <v>10.6464151585874</v>
      </c>
      <c r="O30" s="591">
        <v>5173.1439485616793</v>
      </c>
      <c r="P30" s="594">
        <v>49358.932013726502</v>
      </c>
      <c r="Q30" s="710">
        <v>6.4219672520564846</v>
      </c>
      <c r="R30" s="592">
        <v>7685.9519951492211</v>
      </c>
      <c r="S30" s="598" t="s">
        <v>68</v>
      </c>
      <c r="T30" s="598"/>
      <c r="U30" s="599"/>
      <c r="V30" s="593">
        <v>69694.162617395777</v>
      </c>
      <c r="W30" s="708">
        <v>9.7635845294696093</v>
      </c>
      <c r="X30" s="593">
        <v>7138.173731894939</v>
      </c>
      <c r="Y30" s="594">
        <v>68892.279587607758</v>
      </c>
      <c r="Z30" s="709">
        <v>11.760973675458569</v>
      </c>
      <c r="AA30" s="711">
        <v>5857.7020482040652</v>
      </c>
      <c r="AB30" s="590">
        <v>55868.416623502337</v>
      </c>
      <c r="AC30" s="708">
        <v>18.963846776167486</v>
      </c>
      <c r="AD30" s="592">
        <v>2946.0487253943688</v>
      </c>
      <c r="AE30" s="712"/>
      <c r="AF30" s="602"/>
      <c r="AG30" s="602"/>
      <c r="AH30" s="602"/>
    </row>
    <row r="31" spans="1:34" ht="29.25" customHeight="1" thickBot="1">
      <c r="A31" s="603" t="s">
        <v>69</v>
      </c>
      <c r="B31" s="614"/>
      <c r="C31" s="713"/>
      <c r="D31" s="606">
        <v>59763.049629592017</v>
      </c>
      <c r="E31" s="714">
        <v>11.504371350579083</v>
      </c>
      <c r="F31" s="608">
        <v>5194.8122855564625</v>
      </c>
      <c r="G31" s="609">
        <v>60803.779060877219</v>
      </c>
      <c r="H31" s="714">
        <v>9.270049772098309</v>
      </c>
      <c r="I31" s="609">
        <v>6559.1642500010075</v>
      </c>
      <c r="J31" s="610">
        <v>61358.819136242353</v>
      </c>
      <c r="K31" s="715">
        <v>8.4217495982015844</v>
      </c>
      <c r="L31" s="607">
        <v>7285.7567683258094</v>
      </c>
      <c r="M31" s="610">
        <v>58904.518017020098</v>
      </c>
      <c r="N31" s="715">
        <v>11.206142823933998</v>
      </c>
      <c r="O31" s="607">
        <v>5256.448980037293</v>
      </c>
      <c r="P31" s="610">
        <v>56115.413219101792</v>
      </c>
      <c r="Q31" s="716">
        <v>6.9077533338322894</v>
      </c>
      <c r="R31" s="608">
        <v>8123.5403910941386</v>
      </c>
      <c r="S31" s="614" t="s">
        <v>69</v>
      </c>
      <c r="T31" s="614"/>
      <c r="U31" s="615"/>
      <c r="V31" s="609">
        <v>70803.808206169051</v>
      </c>
      <c r="W31" s="714">
        <v>9.8959099500032579</v>
      </c>
      <c r="X31" s="609">
        <v>7154.8557498894525</v>
      </c>
      <c r="Y31" s="610">
        <v>70107.78298221252</v>
      </c>
      <c r="Z31" s="715">
        <v>11.915421543344575</v>
      </c>
      <c r="AA31" s="717">
        <v>5883.7853723581957</v>
      </c>
      <c r="AB31" s="606">
        <v>56262.363815753321</v>
      </c>
      <c r="AC31" s="714">
        <v>19.019924978847527</v>
      </c>
      <c r="AD31" s="608">
        <v>2958.0749597237591</v>
      </c>
      <c r="AE31" s="617"/>
    </row>
    <row r="32" spans="1:34" ht="27.25" customHeight="1">
      <c r="A32" s="617" t="s">
        <v>70</v>
      </c>
      <c r="B32" s="629" t="s">
        <v>162</v>
      </c>
      <c r="C32" s="718"/>
      <c r="D32" s="620">
        <v>61110.002548311088</v>
      </c>
      <c r="E32" s="719">
        <v>8.9063001916643199</v>
      </c>
      <c r="F32" s="670">
        <v>6861.4353023386548</v>
      </c>
      <c r="G32" s="631">
        <v>60566.68326909202</v>
      </c>
      <c r="H32" s="720">
        <v>8.3360481483317326</v>
      </c>
      <c r="I32" s="623">
        <v>7265.6350097033746</v>
      </c>
      <c r="J32" s="625">
        <v>61496.629974216994</v>
      </c>
      <c r="K32" s="721">
        <v>7.9714628814962776</v>
      </c>
      <c r="L32" s="670">
        <v>7714.5977957152345</v>
      </c>
      <c r="M32" s="625">
        <v>58746.787069899809</v>
      </c>
      <c r="N32" s="721">
        <v>9.4679726033456948</v>
      </c>
      <c r="O32" s="670">
        <v>6204.790564047521</v>
      </c>
      <c r="P32" s="625">
        <v>55517.332226535807</v>
      </c>
      <c r="Q32" s="722">
        <v>6.839697419103393</v>
      </c>
      <c r="R32" s="671">
        <v>8116.9281072982767</v>
      </c>
      <c r="S32" s="617" t="s">
        <v>70</v>
      </c>
      <c r="T32" s="629" t="s">
        <v>163</v>
      </c>
      <c r="U32" s="630"/>
      <c r="V32" s="623">
        <v>71202.985729781853</v>
      </c>
      <c r="W32" s="720">
        <v>8.9274918645293475</v>
      </c>
      <c r="X32" s="623">
        <v>7975.6987528249774</v>
      </c>
      <c r="Y32" s="625">
        <v>71040.419861640068</v>
      </c>
      <c r="Z32" s="721">
        <v>10.057937404869381</v>
      </c>
      <c r="AA32" s="723">
        <v>7063.1201012691772</v>
      </c>
      <c r="AB32" s="620">
        <v>64849.168068182436</v>
      </c>
      <c r="AC32" s="719">
        <v>12.830819088049122</v>
      </c>
      <c r="AD32" s="671">
        <v>5054.1721166175766</v>
      </c>
      <c r="AE32" s="617"/>
    </row>
    <row r="33" spans="1:34" ht="27.25" customHeight="1">
      <c r="A33" s="617" t="s">
        <v>71</v>
      </c>
      <c r="B33" s="629" t="s">
        <v>100</v>
      </c>
      <c r="C33" s="718"/>
      <c r="D33" s="669">
        <v>79117.86768257845</v>
      </c>
      <c r="E33" s="719">
        <v>8.932083243528032</v>
      </c>
      <c r="F33" s="670">
        <v>8857.7172340960133</v>
      </c>
      <c r="G33" s="673">
        <v>79488.326942864776</v>
      </c>
      <c r="H33" s="724">
        <v>8.8109584678519521</v>
      </c>
      <c r="I33" s="672">
        <v>9021.5300903856678</v>
      </c>
      <c r="J33" s="625">
        <v>79021.60304916295</v>
      </c>
      <c r="K33" s="721">
        <v>8.612960068752578</v>
      </c>
      <c r="L33" s="670">
        <v>9174.7323125123603</v>
      </c>
      <c r="M33" s="625">
        <v>75993.970998137433</v>
      </c>
      <c r="N33" s="721">
        <v>9.0346478786278048</v>
      </c>
      <c r="O33" s="670">
        <v>8411.392676178044</v>
      </c>
      <c r="P33" s="625">
        <v>86458.918327418331</v>
      </c>
      <c r="Q33" s="722">
        <v>8.8230503230503228</v>
      </c>
      <c r="R33" s="671">
        <v>9799.2094753832898</v>
      </c>
      <c r="S33" s="617" t="s">
        <v>71</v>
      </c>
      <c r="T33" s="629" t="s">
        <v>100</v>
      </c>
      <c r="U33" s="630"/>
      <c r="V33" s="672">
        <v>83363.474950480697</v>
      </c>
      <c r="W33" s="724">
        <v>8.9489347311464318</v>
      </c>
      <c r="X33" s="672">
        <v>9315.4635110184954</v>
      </c>
      <c r="Y33" s="625">
        <v>84971.363653630644</v>
      </c>
      <c r="Z33" s="721">
        <v>9.6582651142471843</v>
      </c>
      <c r="AA33" s="723">
        <v>8797.7874544245988</v>
      </c>
      <c r="AB33" s="669">
        <v>74943.55504957767</v>
      </c>
      <c r="AC33" s="719">
        <v>10.296909920780651</v>
      </c>
      <c r="AD33" s="671">
        <v>7278.2568388144055</v>
      </c>
      <c r="AE33" s="617"/>
    </row>
    <row r="34" spans="1:34" ht="27.25" customHeight="1">
      <c r="A34" s="617" t="s">
        <v>73</v>
      </c>
      <c r="B34" s="629" t="s">
        <v>101</v>
      </c>
      <c r="C34" s="718"/>
      <c r="D34" s="669">
        <v>52534.323578586693</v>
      </c>
      <c r="E34" s="719">
        <v>14.409923437116346</v>
      </c>
      <c r="F34" s="670">
        <v>3645.7045596280868</v>
      </c>
      <c r="G34" s="673">
        <v>52535.028400136915</v>
      </c>
      <c r="H34" s="724">
        <v>10.515601353851928</v>
      </c>
      <c r="I34" s="672">
        <v>4995.9128947858999</v>
      </c>
      <c r="J34" s="625">
        <v>53320.518755352918</v>
      </c>
      <c r="K34" s="721">
        <v>8.8007313702595678</v>
      </c>
      <c r="L34" s="670">
        <v>6058.6463229112614</v>
      </c>
      <c r="M34" s="625">
        <v>51832.992072522291</v>
      </c>
      <c r="N34" s="721">
        <v>13.883129940729834</v>
      </c>
      <c r="O34" s="670">
        <v>3733.52351334381</v>
      </c>
      <c r="P34" s="625">
        <v>31846.552433945075</v>
      </c>
      <c r="Q34" s="722">
        <v>5.4556618508395154</v>
      </c>
      <c r="R34" s="671">
        <v>5837.3398690471504</v>
      </c>
      <c r="S34" s="617" t="s">
        <v>73</v>
      </c>
      <c r="T34" s="629" t="s">
        <v>101</v>
      </c>
      <c r="U34" s="630"/>
      <c r="V34" s="672">
        <v>64804.212172442945</v>
      </c>
      <c r="W34" s="724">
        <v>11.22636472838902</v>
      </c>
      <c r="X34" s="672">
        <v>5772.5019398815066</v>
      </c>
      <c r="Y34" s="625">
        <v>64845.666297130454</v>
      </c>
      <c r="Z34" s="721">
        <v>14.260698073354883</v>
      </c>
      <c r="AA34" s="723">
        <v>4547.1593300393934</v>
      </c>
      <c r="AB34" s="669">
        <v>52533.061682501735</v>
      </c>
      <c r="AC34" s="719">
        <v>21.382226978230118</v>
      </c>
      <c r="AD34" s="671">
        <v>2456.856422672307</v>
      </c>
      <c r="AE34" s="617"/>
    </row>
    <row r="35" spans="1:34" ht="27.25" customHeight="1" thickBot="1">
      <c r="A35" s="617" t="s">
        <v>84</v>
      </c>
      <c r="B35" s="685" t="s">
        <v>102</v>
      </c>
      <c r="C35" s="725"/>
      <c r="D35" s="677">
        <v>40239.887207527972</v>
      </c>
      <c r="E35" s="726">
        <v>16.151068158697864</v>
      </c>
      <c r="F35" s="679">
        <v>2491.4690974081191</v>
      </c>
      <c r="G35" s="727">
        <v>36316.942973640384</v>
      </c>
      <c r="H35" s="728">
        <v>9.2557859070809165</v>
      </c>
      <c r="I35" s="727">
        <v>3923.70170812367</v>
      </c>
      <c r="J35" s="625">
        <v>36858.54866720517</v>
      </c>
      <c r="K35" s="721">
        <v>6.9981825525040389</v>
      </c>
      <c r="L35" s="670">
        <v>5266.8744192757176</v>
      </c>
      <c r="M35" s="625">
        <v>37037.243204059443</v>
      </c>
      <c r="N35" s="721">
        <v>13.38166002174701</v>
      </c>
      <c r="O35" s="670">
        <v>2767.7614842903577</v>
      </c>
      <c r="P35" s="625">
        <v>8990.5137976346905</v>
      </c>
      <c r="Q35" s="722">
        <v>3.5611038107752955</v>
      </c>
      <c r="R35" s="671">
        <v>2524.6424354243541</v>
      </c>
      <c r="S35" s="617" t="s">
        <v>84</v>
      </c>
      <c r="T35" s="645" t="s">
        <v>102</v>
      </c>
      <c r="U35" s="646"/>
      <c r="V35" s="727">
        <v>45426.182156133829</v>
      </c>
      <c r="W35" s="728">
        <v>9.7732342007434951</v>
      </c>
      <c r="X35" s="727">
        <v>4648.0193990110311</v>
      </c>
      <c r="Y35" s="625">
        <v>45688.792924037458</v>
      </c>
      <c r="Z35" s="721">
        <v>13.196670135275754</v>
      </c>
      <c r="AA35" s="723">
        <v>3462.1455606371237</v>
      </c>
      <c r="AB35" s="677">
        <v>45104.248664815212</v>
      </c>
      <c r="AC35" s="726">
        <v>24.701061026846116</v>
      </c>
      <c r="AD35" s="679">
        <v>1826.0045030370995</v>
      </c>
      <c r="AE35" s="617"/>
    </row>
    <row r="36" spans="1:34" ht="29.25" customHeight="1" thickBot="1">
      <c r="A36" s="614" t="s">
        <v>86</v>
      </c>
      <c r="B36" s="729"/>
      <c r="C36" s="730"/>
      <c r="D36" s="606">
        <v>15772.776045883327</v>
      </c>
      <c r="E36" s="714">
        <v>5.0549844902711705</v>
      </c>
      <c r="F36" s="608">
        <v>3120.2422235398808</v>
      </c>
      <c r="G36" s="717">
        <v>15033.532678847234</v>
      </c>
      <c r="H36" s="731">
        <v>4.5730754715185959</v>
      </c>
      <c r="I36" s="717">
        <v>3287.4009564191601</v>
      </c>
      <c r="J36" s="610">
        <v>16916.457216861636</v>
      </c>
      <c r="K36" s="715">
        <v>4.708265733071471</v>
      </c>
      <c r="L36" s="607">
        <v>3592.9274548032072</v>
      </c>
      <c r="M36" s="610">
        <v>16000.789592017494</v>
      </c>
      <c r="N36" s="715">
        <v>4.934556806005463</v>
      </c>
      <c r="O36" s="607">
        <v>3242.5991271483967</v>
      </c>
      <c r="P36" s="610">
        <v>4038.4050576839777</v>
      </c>
      <c r="Q36" s="716">
        <v>3.1634543450013779</v>
      </c>
      <c r="R36" s="608">
        <v>1276.5807934181578</v>
      </c>
      <c r="S36" s="614" t="s">
        <v>86</v>
      </c>
      <c r="T36" s="614"/>
      <c r="U36" s="615"/>
      <c r="V36" s="609">
        <v>35007.403667054721</v>
      </c>
      <c r="W36" s="731">
        <v>5.6271827706635626</v>
      </c>
      <c r="X36" s="717">
        <v>6221.1243341091294</v>
      </c>
      <c r="Y36" s="610">
        <v>33031.846820132654</v>
      </c>
      <c r="Z36" s="715">
        <v>7.2043698790479906</v>
      </c>
      <c r="AA36" s="717">
        <v>4584.9737554698668</v>
      </c>
      <c r="AB36" s="606">
        <v>31868.036735257567</v>
      </c>
      <c r="AC36" s="714">
        <v>15.547403673525755</v>
      </c>
      <c r="AD36" s="608">
        <v>2049.7336664334966</v>
      </c>
      <c r="AE36" s="617"/>
    </row>
    <row r="37" spans="1:34" ht="27.25" customHeight="1">
      <c r="A37" s="617"/>
      <c r="B37" s="732" t="s">
        <v>103</v>
      </c>
      <c r="C37" s="733"/>
      <c r="D37" s="669">
        <v>22898.275299330311</v>
      </c>
      <c r="E37" s="734">
        <v>8.0766590002029357</v>
      </c>
      <c r="F37" s="622">
        <v>2835.1172556319348</v>
      </c>
      <c r="G37" s="735">
        <v>20091.000591460222</v>
      </c>
      <c r="H37" s="736">
        <v>4.641324870902432</v>
      </c>
      <c r="I37" s="735">
        <v>4328.7210333875746</v>
      </c>
      <c r="J37" s="661">
        <v>19131.063593710373</v>
      </c>
      <c r="K37" s="737">
        <v>3.8378455490743089</v>
      </c>
      <c r="L37" s="621">
        <v>4984.8445824832106</v>
      </c>
      <c r="M37" s="661">
        <v>22269.993242365174</v>
      </c>
      <c r="N37" s="737">
        <v>6.3465886939571154</v>
      </c>
      <c r="O37" s="621">
        <v>3508.9706165407374</v>
      </c>
      <c r="P37" s="661">
        <v>6198.7083010085335</v>
      </c>
      <c r="Q37" s="738">
        <v>2.9294026377036464</v>
      </c>
      <c r="R37" s="622">
        <v>2116.0315148305085</v>
      </c>
      <c r="S37" s="548"/>
      <c r="T37" s="665" t="s">
        <v>103</v>
      </c>
      <c r="U37" s="666"/>
      <c r="V37" s="735">
        <v>31369.009536784743</v>
      </c>
      <c r="W37" s="736">
        <v>6.915531335149864</v>
      </c>
      <c r="X37" s="735">
        <v>4536.0230496453896</v>
      </c>
      <c r="Y37" s="661">
        <v>28671.649610678531</v>
      </c>
      <c r="Z37" s="737">
        <v>9.3726362625139039</v>
      </c>
      <c r="AA37" s="739">
        <v>3059.0805839069549</v>
      </c>
      <c r="AB37" s="669">
        <v>31031.47169313913</v>
      </c>
      <c r="AC37" s="734">
        <v>18.029460225400381</v>
      </c>
      <c r="AD37" s="622">
        <v>1721.1536732209636</v>
      </c>
      <c r="AE37" s="617"/>
    </row>
    <row r="38" spans="1:34" ht="27.25" customHeight="1">
      <c r="A38" s="617" t="s">
        <v>88</v>
      </c>
      <c r="B38" s="740" t="s">
        <v>104</v>
      </c>
      <c r="C38" s="718"/>
      <c r="D38" s="669">
        <v>7803.5942095588234</v>
      </c>
      <c r="E38" s="719">
        <v>3.5533088235294117</v>
      </c>
      <c r="F38" s="671">
        <v>2196.1486032074495</v>
      </c>
      <c r="G38" s="672">
        <v>7377.8496029892576</v>
      </c>
      <c r="H38" s="724">
        <v>3.3264829518916392</v>
      </c>
      <c r="I38" s="672">
        <v>2217.912945801741</v>
      </c>
      <c r="J38" s="625">
        <v>8752.3527607361957</v>
      </c>
      <c r="K38" s="721">
        <v>4.5613496932515334</v>
      </c>
      <c r="L38" s="670">
        <v>1918.8076664425016</v>
      </c>
      <c r="M38" s="625">
        <v>7245.1264108352143</v>
      </c>
      <c r="N38" s="721">
        <v>3.7155756207674941</v>
      </c>
      <c r="O38" s="670">
        <v>1949.9337788578371</v>
      </c>
      <c r="P38" s="625">
        <v>7070.6159473299194</v>
      </c>
      <c r="Q38" s="722">
        <v>2.8946598390636429</v>
      </c>
      <c r="R38" s="671">
        <v>2442.6413949962093</v>
      </c>
      <c r="S38" s="548" t="s">
        <v>88</v>
      </c>
      <c r="T38" s="629" t="s">
        <v>104</v>
      </c>
      <c r="U38" s="630"/>
      <c r="V38" s="672">
        <v>6707</v>
      </c>
      <c r="W38" s="724">
        <v>2</v>
      </c>
      <c r="X38" s="672">
        <v>3353.5</v>
      </c>
      <c r="Y38" s="625">
        <v>15219.75</v>
      </c>
      <c r="Z38" s="721">
        <v>7.5</v>
      </c>
      <c r="AA38" s="723">
        <v>2029.3</v>
      </c>
      <c r="AB38" s="669">
        <v>33847</v>
      </c>
      <c r="AC38" s="719">
        <v>17.428571428571427</v>
      </c>
      <c r="AD38" s="671">
        <v>1942.0409836065573</v>
      </c>
      <c r="AE38" s="617"/>
    </row>
    <row r="39" spans="1:34" ht="27.25" customHeight="1">
      <c r="A39" s="617"/>
      <c r="B39" s="740" t="s">
        <v>105</v>
      </c>
      <c r="C39" s="718"/>
      <c r="D39" s="669">
        <v>23422.31800065338</v>
      </c>
      <c r="E39" s="719">
        <v>5.7989545900032669</v>
      </c>
      <c r="F39" s="671">
        <v>4039.0587022410509</v>
      </c>
      <c r="G39" s="672">
        <v>22630.185383507516</v>
      </c>
      <c r="H39" s="719">
        <v>4.5441855312234569</v>
      </c>
      <c r="I39" s="672">
        <v>4980.031125052823</v>
      </c>
      <c r="J39" s="625">
        <v>21149.749703623525</v>
      </c>
      <c r="K39" s="721">
        <v>4.2395752796247619</v>
      </c>
      <c r="L39" s="670">
        <v>4988.6482273987258</v>
      </c>
      <c r="M39" s="625">
        <v>26779.278087514784</v>
      </c>
      <c r="N39" s="721">
        <v>4.8694036154755871</v>
      </c>
      <c r="O39" s="670">
        <v>5499.498542779821</v>
      </c>
      <c r="P39" s="625">
        <v>14175.444444444445</v>
      </c>
      <c r="Q39" s="722">
        <v>3.5555555555555554</v>
      </c>
      <c r="R39" s="671">
        <v>3986.84375</v>
      </c>
      <c r="S39" s="548"/>
      <c r="T39" s="629" t="s">
        <v>105</v>
      </c>
      <c r="U39" s="630"/>
      <c r="V39" s="672">
        <v>28710.426767676767</v>
      </c>
      <c r="W39" s="719">
        <v>4.6515151515151514</v>
      </c>
      <c r="X39" s="672">
        <v>6172.2741585233443</v>
      </c>
      <c r="Y39" s="625">
        <v>24048.670631970261</v>
      </c>
      <c r="Z39" s="721">
        <v>7.4884758364312267</v>
      </c>
      <c r="AA39" s="723">
        <v>3211.4239475774425</v>
      </c>
      <c r="AB39" s="669">
        <v>29497.129425092044</v>
      </c>
      <c r="AC39" s="719">
        <v>15.421693571226282</v>
      </c>
      <c r="AD39" s="671">
        <v>1912.7036397693466</v>
      </c>
      <c r="AE39" s="617"/>
    </row>
    <row r="40" spans="1:34" ht="27.25" customHeight="1">
      <c r="A40" s="617" t="s">
        <v>91</v>
      </c>
      <c r="B40" s="740" t="s">
        <v>106</v>
      </c>
      <c r="C40" s="718"/>
      <c r="D40" s="669">
        <v>51345.859828469773</v>
      </c>
      <c r="E40" s="719">
        <v>9.9545152810599831</v>
      </c>
      <c r="F40" s="671">
        <v>5158.047215635228</v>
      </c>
      <c r="G40" s="672">
        <v>52579.498368920526</v>
      </c>
      <c r="H40" s="719">
        <v>9.4011269276393836</v>
      </c>
      <c r="I40" s="672">
        <v>5592.8931471328615</v>
      </c>
      <c r="J40" s="625">
        <v>51068.731792183033</v>
      </c>
      <c r="K40" s="721">
        <v>9.3075309818875116</v>
      </c>
      <c r="L40" s="670">
        <v>5486.8183508132242</v>
      </c>
      <c r="M40" s="625">
        <v>53692.060041623306</v>
      </c>
      <c r="N40" s="721">
        <v>8.7227887617065551</v>
      </c>
      <c r="O40" s="670">
        <v>6155.3777706200945</v>
      </c>
      <c r="P40" s="625">
        <v>17387.056603773584</v>
      </c>
      <c r="Q40" s="722">
        <v>5.6603773584905657</v>
      </c>
      <c r="R40" s="671">
        <v>3071.7133333333331</v>
      </c>
      <c r="S40" s="548" t="s">
        <v>91</v>
      </c>
      <c r="T40" s="629" t="s">
        <v>106</v>
      </c>
      <c r="U40" s="630"/>
      <c r="V40" s="672">
        <v>68747.616197183102</v>
      </c>
      <c r="W40" s="719">
        <v>11.283450704225352</v>
      </c>
      <c r="X40" s="672">
        <v>6092.7829614604461</v>
      </c>
      <c r="Y40" s="625">
        <v>58034.210840972497</v>
      </c>
      <c r="Z40" s="721">
        <v>12.434834595456357</v>
      </c>
      <c r="AA40" s="723">
        <v>4667.0673739542935</v>
      </c>
      <c r="AB40" s="669">
        <v>40790.596802841916</v>
      </c>
      <c r="AC40" s="719">
        <v>14.689418929205786</v>
      </c>
      <c r="AD40" s="671">
        <v>2776.8693233836002</v>
      </c>
      <c r="AE40" s="617"/>
    </row>
    <row r="41" spans="1:34" ht="27.25" customHeight="1">
      <c r="A41" s="617"/>
      <c r="B41" s="740" t="s">
        <v>107</v>
      </c>
      <c r="C41" s="718"/>
      <c r="D41" s="669">
        <v>19990.92105263158</v>
      </c>
      <c r="E41" s="719">
        <v>14</v>
      </c>
      <c r="F41" s="671">
        <v>1427.9229323308271</v>
      </c>
      <c r="G41" s="672">
        <v>9702.125</v>
      </c>
      <c r="H41" s="719">
        <v>4</v>
      </c>
      <c r="I41" s="672">
        <v>2425.53125</v>
      </c>
      <c r="J41" s="625">
        <v>8097.083333333333</v>
      </c>
      <c r="K41" s="721">
        <v>2.5</v>
      </c>
      <c r="L41" s="670">
        <v>3238.8333333333335</v>
      </c>
      <c r="M41" s="625">
        <v>7699.5</v>
      </c>
      <c r="N41" s="721">
        <v>4</v>
      </c>
      <c r="O41" s="670">
        <v>1924.875</v>
      </c>
      <c r="P41" s="625">
        <v>0</v>
      </c>
      <c r="Q41" s="722">
        <v>0</v>
      </c>
      <c r="R41" s="671">
        <v>0</v>
      </c>
      <c r="S41" s="548"/>
      <c r="T41" s="629" t="s">
        <v>107</v>
      </c>
      <c r="U41" s="630"/>
      <c r="V41" s="672">
        <v>0</v>
      </c>
      <c r="W41" s="719">
        <v>0</v>
      </c>
      <c r="X41" s="672">
        <v>0</v>
      </c>
      <c r="Y41" s="625">
        <v>21335</v>
      </c>
      <c r="Z41" s="721">
        <v>13</v>
      </c>
      <c r="AA41" s="723">
        <v>1641.1538461538462</v>
      </c>
      <c r="AB41" s="669">
        <v>27473.68181818182</v>
      </c>
      <c r="AC41" s="719">
        <v>21.272727272727273</v>
      </c>
      <c r="AD41" s="671">
        <v>1291.4978632478633</v>
      </c>
      <c r="AE41" s="617"/>
    </row>
    <row r="42" spans="1:34" ht="27.25" customHeight="1">
      <c r="A42" s="617" t="s">
        <v>47</v>
      </c>
      <c r="B42" s="740" t="s">
        <v>709</v>
      </c>
      <c r="C42" s="718"/>
      <c r="D42" s="669">
        <v>9727.263163594811</v>
      </c>
      <c r="E42" s="719">
        <v>4.3326223750721091</v>
      </c>
      <c r="F42" s="671">
        <v>2245.1213887369813</v>
      </c>
      <c r="G42" s="672">
        <v>9721.0404338966855</v>
      </c>
      <c r="H42" s="719">
        <v>4.3288672269948698</v>
      </c>
      <c r="I42" s="672">
        <v>2245.6314606454448</v>
      </c>
      <c r="J42" s="625">
        <v>11447.574752375354</v>
      </c>
      <c r="K42" s="721">
        <v>4.6595501083494906</v>
      </c>
      <c r="L42" s="670">
        <v>2456.798293007374</v>
      </c>
      <c r="M42" s="625">
        <v>11141.163580099217</v>
      </c>
      <c r="N42" s="721">
        <v>4.6382176069930292</v>
      </c>
      <c r="O42" s="670">
        <v>2402.0355498848762</v>
      </c>
      <c r="P42" s="625">
        <v>3920.4308949684641</v>
      </c>
      <c r="Q42" s="722">
        <v>3.170810602526922</v>
      </c>
      <c r="R42" s="671">
        <v>1236.412825112968</v>
      </c>
      <c r="S42" s="548" t="s">
        <v>47</v>
      </c>
      <c r="T42" s="629" t="s">
        <v>108</v>
      </c>
      <c r="U42" s="630"/>
      <c r="V42" s="672">
        <v>27547.200000000001</v>
      </c>
      <c r="W42" s="719">
        <v>7.4</v>
      </c>
      <c r="X42" s="672">
        <v>3722.5945945945946</v>
      </c>
      <c r="Y42" s="625">
        <v>21504.807692307691</v>
      </c>
      <c r="Z42" s="721">
        <v>5.0384615384615383</v>
      </c>
      <c r="AA42" s="723">
        <v>4268.1297709923665</v>
      </c>
      <c r="AB42" s="669">
        <v>16062.072072072073</v>
      </c>
      <c r="AC42" s="719">
        <v>8.1554054054054053</v>
      </c>
      <c r="AD42" s="671">
        <v>1969.5001380834024</v>
      </c>
      <c r="AE42" s="617"/>
    </row>
    <row r="43" spans="1:34" ht="27.25" customHeight="1">
      <c r="A43" s="617"/>
      <c r="B43" s="740" t="s">
        <v>109</v>
      </c>
      <c r="C43" s="718"/>
      <c r="D43" s="669">
        <v>25184.376511667517</v>
      </c>
      <c r="E43" s="719">
        <v>2.5382813830693238</v>
      </c>
      <c r="F43" s="671">
        <v>9921.82217450385</v>
      </c>
      <c r="G43" s="672">
        <v>25259.449563794984</v>
      </c>
      <c r="H43" s="719">
        <v>2.5408942202835334</v>
      </c>
      <c r="I43" s="672">
        <v>9941.1653433476404</v>
      </c>
      <c r="J43" s="625">
        <v>25665.232183386292</v>
      </c>
      <c r="K43" s="721">
        <v>2.5783779694356181</v>
      </c>
      <c r="L43" s="670">
        <v>9954.0224465244573</v>
      </c>
      <c r="M43" s="625">
        <v>25026.994175740692</v>
      </c>
      <c r="N43" s="721">
        <v>2.5170929349202331</v>
      </c>
      <c r="O43" s="670">
        <v>9942.8169014084506</v>
      </c>
      <c r="P43" s="625">
        <v>23155.5</v>
      </c>
      <c r="Q43" s="722">
        <v>6.333333333333333</v>
      </c>
      <c r="R43" s="671">
        <v>3656.1315789473683</v>
      </c>
      <c r="S43" s="548"/>
      <c r="T43" s="629" t="s">
        <v>109</v>
      </c>
      <c r="U43" s="630"/>
      <c r="V43" s="672">
        <v>24926.555555555555</v>
      </c>
      <c r="W43" s="719">
        <v>2.3787878787878789</v>
      </c>
      <c r="X43" s="672">
        <v>10478.67940552017</v>
      </c>
      <c r="Y43" s="625">
        <v>24193.845011721802</v>
      </c>
      <c r="Z43" s="721">
        <v>2.4662672570982025</v>
      </c>
      <c r="AA43" s="723">
        <v>9809.9039923954369</v>
      </c>
      <c r="AB43" s="669">
        <v>24064.9945799458</v>
      </c>
      <c r="AC43" s="719">
        <v>2.4993224932249323</v>
      </c>
      <c r="AD43" s="671">
        <v>9628.6072106261854</v>
      </c>
      <c r="AE43" s="617"/>
    </row>
    <row r="44" spans="1:34" ht="27.25" customHeight="1">
      <c r="A44" s="617" t="s">
        <v>98</v>
      </c>
      <c r="B44" s="740" t="s">
        <v>710</v>
      </c>
      <c r="C44" s="718"/>
      <c r="D44" s="669">
        <v>39756.687397529786</v>
      </c>
      <c r="E44" s="719">
        <v>2.227019346376653</v>
      </c>
      <c r="F44" s="671">
        <v>17851.97217177914</v>
      </c>
      <c r="G44" s="672">
        <v>39814.706025968262</v>
      </c>
      <c r="H44" s="719">
        <v>2.2259460659194317</v>
      </c>
      <c r="I44" s="672">
        <v>17886.644530860503</v>
      </c>
      <c r="J44" s="625">
        <v>38485.673160173166</v>
      </c>
      <c r="K44" s="721">
        <v>2.1825396825396823</v>
      </c>
      <c r="L44" s="670">
        <v>17633.435702479343</v>
      </c>
      <c r="M44" s="625">
        <v>47543.100739897556</v>
      </c>
      <c r="N44" s="721">
        <v>2.3949914627205464</v>
      </c>
      <c r="O44" s="670">
        <v>19851.052281368822</v>
      </c>
      <c r="P44" s="625">
        <v>14718.772151898735</v>
      </c>
      <c r="Q44" s="722">
        <v>1.9430379746835442</v>
      </c>
      <c r="R44" s="671">
        <v>7575.1335504885992</v>
      </c>
      <c r="S44" s="548" t="s">
        <v>98</v>
      </c>
      <c r="T44" s="629" t="s">
        <v>110</v>
      </c>
      <c r="U44" s="630"/>
      <c r="V44" s="672">
        <v>40420.170731707316</v>
      </c>
      <c r="W44" s="719">
        <v>2.3414634146341462</v>
      </c>
      <c r="X44" s="672">
        <v>17262.78125</v>
      </c>
      <c r="Y44" s="625">
        <v>36388.639999999999</v>
      </c>
      <c r="Z44" s="721">
        <v>2.5760000000000001</v>
      </c>
      <c r="AA44" s="723">
        <v>14126.024844720498</v>
      </c>
      <c r="AB44" s="669">
        <v>35968.239130434784</v>
      </c>
      <c r="AC44" s="719">
        <v>2.2971014492753623</v>
      </c>
      <c r="AD44" s="671">
        <v>15658.097791798107</v>
      </c>
      <c r="AE44" s="617"/>
    </row>
    <row r="45" spans="1:34" ht="27.25" customHeight="1" thickBot="1">
      <c r="A45" s="741"/>
      <c r="B45" s="742" t="s">
        <v>111</v>
      </c>
      <c r="C45" s="725"/>
      <c r="D45" s="677">
        <v>22828.178750417643</v>
      </c>
      <c r="E45" s="726">
        <v>5.6955340238333889</v>
      </c>
      <c r="F45" s="679">
        <v>4008.0839926320195</v>
      </c>
      <c r="G45" s="680">
        <v>21798.433806001329</v>
      </c>
      <c r="H45" s="726">
        <v>4.9150180629623259</v>
      </c>
      <c r="I45" s="680">
        <v>4435.0668760031404</v>
      </c>
      <c r="J45" s="681">
        <v>20659.817949794851</v>
      </c>
      <c r="K45" s="743">
        <v>4.6078893806739254</v>
      </c>
      <c r="L45" s="678">
        <v>4483.5750694113358</v>
      </c>
      <c r="M45" s="681">
        <v>23152.546296296296</v>
      </c>
      <c r="N45" s="743">
        <v>5.654569892473118</v>
      </c>
      <c r="O45" s="678">
        <v>4094.4840609566068</v>
      </c>
      <c r="P45" s="681">
        <v>30036.547945205479</v>
      </c>
      <c r="Q45" s="744">
        <v>2.6027397260273974</v>
      </c>
      <c r="R45" s="679">
        <v>11540.357894736842</v>
      </c>
      <c r="S45" s="674"/>
      <c r="T45" s="685" t="s">
        <v>111</v>
      </c>
      <c r="U45" s="686"/>
      <c r="V45" s="680">
        <v>29049.430813124109</v>
      </c>
      <c r="W45" s="726">
        <v>5.0185449358059913</v>
      </c>
      <c r="X45" s="680">
        <v>5788.4169982944859</v>
      </c>
      <c r="Y45" s="681">
        <v>30833.754850088182</v>
      </c>
      <c r="Z45" s="743">
        <v>6.965608465608466</v>
      </c>
      <c r="AA45" s="745">
        <v>4426.5701987593366</v>
      </c>
      <c r="AB45" s="677">
        <v>32795.19862036156</v>
      </c>
      <c r="AC45" s="726">
        <v>13.25023786869648</v>
      </c>
      <c r="AD45" s="679">
        <v>2475.0648965962946</v>
      </c>
      <c r="AE45" s="617"/>
    </row>
    <row r="46" spans="1:34" s="746" customFormat="1" ht="14">
      <c r="B46" s="545"/>
      <c r="T46" s="545"/>
      <c r="AF46" s="748"/>
      <c r="AG46" s="748"/>
      <c r="AH46" s="748"/>
    </row>
    <row r="47" spans="1:34" s="746" customFormat="1" ht="14">
      <c r="B47" s="747"/>
      <c r="T47" s="747"/>
      <c r="AF47" s="748"/>
      <c r="AG47" s="748"/>
      <c r="AH47" s="748"/>
    </row>
    <row r="48" spans="1:34" s="746" customFormat="1" ht="14">
      <c r="B48" s="749"/>
      <c r="T48" s="749"/>
      <c r="AF48" s="748"/>
      <c r="AG48" s="748"/>
      <c r="AH48" s="748"/>
    </row>
    <row r="49" spans="2:34" s="746" customFormat="1" ht="14">
      <c r="B49" s="747"/>
      <c r="T49" s="747"/>
      <c r="AF49" s="748"/>
      <c r="AG49" s="748"/>
      <c r="AH49" s="748"/>
    </row>
    <row r="50" spans="2:34" s="746" customFormat="1" ht="14">
      <c r="B50" s="747"/>
      <c r="E50" s="748"/>
      <c r="T50" s="747"/>
      <c r="AC50" s="748"/>
      <c r="AF50" s="748"/>
      <c r="AG50" s="748"/>
      <c r="AH50" s="748"/>
    </row>
    <row r="51" spans="2:34" s="746" customFormat="1" ht="14">
      <c r="B51" s="747"/>
      <c r="E51" s="748"/>
      <c r="T51" s="545"/>
      <c r="AC51" s="748"/>
      <c r="AF51" s="748"/>
      <c r="AG51" s="748"/>
      <c r="AH51" s="748"/>
    </row>
    <row r="52" spans="2:34" s="746" customFormat="1" ht="14">
      <c r="B52" s="545"/>
      <c r="E52" s="748"/>
      <c r="T52" s="545"/>
      <c r="AC52" s="748"/>
      <c r="AF52" s="748"/>
      <c r="AG52" s="748"/>
      <c r="AH52" s="748"/>
    </row>
    <row r="53" spans="2:34" ht="21">
      <c r="B53" s="747"/>
      <c r="C53" s="750"/>
      <c r="T53" s="747"/>
      <c r="U53" s="750"/>
    </row>
  </sheetData>
  <mergeCells count="10">
    <mergeCell ref="D26:F27"/>
    <mergeCell ref="V27:X27"/>
    <mergeCell ref="Y27:AA27"/>
    <mergeCell ref="D1:R1"/>
    <mergeCell ref="V1:AD1"/>
    <mergeCell ref="D3:F4"/>
    <mergeCell ref="V4:X4"/>
    <mergeCell ref="Y4:AA4"/>
    <mergeCell ref="D24:R24"/>
    <mergeCell ref="V24:AD24"/>
  </mergeCells>
  <phoneticPr fontId="2"/>
  <printOptions horizontalCentered="1"/>
  <pageMargins left="0.47244094488188981" right="0.55118110236220474" top="0.59055118110236227" bottom="0.27559055118110237" header="0.51181102362204722" footer="0.27559055118110237"/>
  <pageSetup paperSize="9" scale="48" orientation="landscape" r:id="rId1"/>
  <headerFooter alignWithMargins="0"/>
  <colBreaks count="1" manualBreakCount="1">
    <brk id="18" max="49"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F858EA-70E5-4A1A-862F-B6962A61B839}">
  <sheetPr codeName="Sheet52"/>
  <dimension ref="A1:AH53"/>
  <sheetViews>
    <sheetView zoomScale="75" zoomScaleNormal="75" workbookViewId="0">
      <pane xSplit="3" ySplit="6" topLeftCell="D7" activePane="bottomRight" state="frozen"/>
      <selection pane="topRight"/>
      <selection pane="bottomLeft"/>
      <selection pane="bottomRight"/>
    </sheetView>
  </sheetViews>
  <sheetFormatPr defaultColWidth="9" defaultRowHeight="13"/>
  <cols>
    <col min="1" max="1" width="3.36328125" style="526" customWidth="1"/>
    <col min="2" max="2" width="18.453125" style="526" customWidth="1"/>
    <col min="3" max="3" width="12.7265625" style="526" customWidth="1"/>
    <col min="4" max="18" width="16.90625" style="526" customWidth="1"/>
    <col min="19" max="19" width="3.36328125" style="526" customWidth="1"/>
    <col min="20" max="20" width="17.453125" style="526" customWidth="1"/>
    <col min="21" max="21" width="7.36328125" style="526" customWidth="1"/>
    <col min="22" max="26" width="14.453125" style="526" customWidth="1"/>
    <col min="27" max="28" width="16.7265625" style="526" bestFit="1" customWidth="1"/>
    <col min="29" max="29" width="13.90625" style="526" customWidth="1"/>
    <col min="30" max="30" width="14.6328125" style="526" customWidth="1"/>
    <col min="31" max="31" width="9" style="526"/>
    <col min="32" max="34" width="9" style="545"/>
    <col min="35" max="16384" width="9" style="526"/>
  </cols>
  <sheetData>
    <row r="1" spans="1:34" ht="27.75" customHeight="1">
      <c r="A1" s="525" t="s">
        <v>236</v>
      </c>
      <c r="D1" s="942" t="s">
        <v>337</v>
      </c>
      <c r="E1" s="942"/>
      <c r="F1" s="942"/>
      <c r="G1" s="942"/>
      <c r="H1" s="942"/>
      <c r="I1" s="942"/>
      <c r="J1" s="942"/>
      <c r="K1" s="942"/>
      <c r="L1" s="942"/>
      <c r="M1" s="942"/>
      <c r="N1" s="942"/>
      <c r="O1" s="942"/>
      <c r="P1" s="942"/>
      <c r="Q1" s="942"/>
      <c r="R1" s="942"/>
      <c r="S1" s="525" t="s">
        <v>236</v>
      </c>
      <c r="V1" s="942" t="s">
        <v>337</v>
      </c>
      <c r="W1" s="942"/>
      <c r="X1" s="942"/>
      <c r="Y1" s="942"/>
      <c r="Z1" s="942"/>
      <c r="AA1" s="942"/>
      <c r="AB1" s="942"/>
      <c r="AC1" s="942"/>
      <c r="AD1" s="942"/>
      <c r="AF1" s="527"/>
      <c r="AG1" s="527"/>
      <c r="AH1" s="527"/>
    </row>
    <row r="2" spans="1:34" ht="21.75" customHeight="1" thickBot="1">
      <c r="A2" s="528" t="s">
        <v>118</v>
      </c>
      <c r="B2" s="527"/>
      <c r="C2" s="529"/>
      <c r="D2" s="529"/>
      <c r="E2" s="527"/>
      <c r="F2" s="527"/>
      <c r="G2" s="527"/>
      <c r="H2" s="527"/>
      <c r="I2" s="527"/>
      <c r="P2" s="530"/>
      <c r="Q2" s="531"/>
      <c r="R2" s="532" t="s">
        <v>707</v>
      </c>
      <c r="S2" s="528" t="s">
        <v>118</v>
      </c>
      <c r="T2" s="527"/>
      <c r="U2" s="529"/>
      <c r="V2" s="529"/>
      <c r="W2" s="527"/>
      <c r="X2" s="527"/>
      <c r="Y2" s="527"/>
      <c r="Z2" s="527"/>
      <c r="AA2" s="527"/>
      <c r="AB2" s="529"/>
      <c r="AC2" s="533"/>
      <c r="AD2" s="532" t="s">
        <v>707</v>
      </c>
      <c r="AF2" s="527"/>
      <c r="AG2" s="527"/>
      <c r="AH2" s="527"/>
    </row>
    <row r="3" spans="1:34" ht="18" customHeight="1">
      <c r="A3" s="534"/>
      <c r="B3" s="535"/>
      <c r="C3" s="536"/>
      <c r="D3" s="931" t="s">
        <v>65</v>
      </c>
      <c r="E3" s="944"/>
      <c r="F3" s="945"/>
      <c r="G3" s="537" t="s">
        <v>127</v>
      </c>
      <c r="H3" s="538"/>
      <c r="I3" s="538"/>
      <c r="J3" s="539"/>
      <c r="K3" s="538"/>
      <c r="L3" s="538"/>
      <c r="M3" s="539"/>
      <c r="N3" s="538"/>
      <c r="O3" s="538"/>
      <c r="P3" s="537"/>
      <c r="Q3" s="538"/>
      <c r="R3" s="540"/>
      <c r="S3" s="534"/>
      <c r="T3" s="541"/>
      <c r="U3" s="542"/>
      <c r="V3" s="537" t="s">
        <v>127</v>
      </c>
      <c r="W3" s="538"/>
      <c r="X3" s="538"/>
      <c r="Y3" s="539"/>
      <c r="Z3" s="538"/>
      <c r="AA3" s="540"/>
      <c r="AB3" s="543"/>
      <c r="AC3" s="541" t="s">
        <v>128</v>
      </c>
      <c r="AD3" s="544"/>
    </row>
    <row r="4" spans="1:34" ht="18" customHeight="1" thickBot="1">
      <c r="A4" s="546" t="s">
        <v>66</v>
      </c>
      <c r="B4" s="547"/>
      <c r="C4" s="548" t="s">
        <v>67</v>
      </c>
      <c r="D4" s="946"/>
      <c r="E4" s="947"/>
      <c r="F4" s="948"/>
      <c r="G4" s="549"/>
      <c r="H4" s="550" t="s">
        <v>499</v>
      </c>
      <c r="I4" s="551"/>
      <c r="J4" s="552" t="s">
        <v>0</v>
      </c>
      <c r="K4" s="553" t="s">
        <v>46</v>
      </c>
      <c r="L4" s="554"/>
      <c r="M4" s="555" t="s">
        <v>405</v>
      </c>
      <c r="N4" s="550"/>
      <c r="O4" s="556"/>
      <c r="P4" s="550" t="s">
        <v>395</v>
      </c>
      <c r="Q4" s="550"/>
      <c r="R4" s="557"/>
      <c r="S4" s="546" t="s">
        <v>99</v>
      </c>
      <c r="T4" s="558"/>
      <c r="U4" s="559"/>
      <c r="V4" s="937" t="s">
        <v>229</v>
      </c>
      <c r="W4" s="938"/>
      <c r="X4" s="939"/>
      <c r="Y4" s="940" t="s">
        <v>381</v>
      </c>
      <c r="Z4" s="938"/>
      <c r="AA4" s="941"/>
      <c r="AB4" s="560"/>
      <c r="AC4" s="561"/>
      <c r="AD4" s="562"/>
    </row>
    <row r="5" spans="1:34" s="574" customFormat="1" ht="18" customHeight="1" thickBot="1">
      <c r="A5" s="563"/>
      <c r="B5" s="564"/>
      <c r="C5" s="565"/>
      <c r="D5" s="566" t="s">
        <v>493</v>
      </c>
      <c r="E5" s="566" t="s">
        <v>516</v>
      </c>
      <c r="F5" s="567" t="s">
        <v>517</v>
      </c>
      <c r="G5" s="568" t="s">
        <v>493</v>
      </c>
      <c r="H5" s="566" t="s">
        <v>516</v>
      </c>
      <c r="I5" s="569" t="s">
        <v>517</v>
      </c>
      <c r="J5" s="566" t="s">
        <v>493</v>
      </c>
      <c r="K5" s="566" t="s">
        <v>516</v>
      </c>
      <c r="L5" s="567" t="s">
        <v>517</v>
      </c>
      <c r="M5" s="566" t="s">
        <v>493</v>
      </c>
      <c r="N5" s="566" t="s">
        <v>516</v>
      </c>
      <c r="O5" s="566" t="s">
        <v>517</v>
      </c>
      <c r="P5" s="570" t="s">
        <v>493</v>
      </c>
      <c r="Q5" s="566" t="s">
        <v>516</v>
      </c>
      <c r="R5" s="571" t="s">
        <v>517</v>
      </c>
      <c r="S5" s="563"/>
      <c r="T5" s="572"/>
      <c r="U5" s="573"/>
      <c r="V5" s="568" t="s">
        <v>493</v>
      </c>
      <c r="W5" s="566" t="s">
        <v>516</v>
      </c>
      <c r="X5" s="569" t="s">
        <v>517</v>
      </c>
      <c r="Y5" s="566" t="s">
        <v>493</v>
      </c>
      <c r="Z5" s="566" t="s">
        <v>516</v>
      </c>
      <c r="AA5" s="571" t="s">
        <v>517</v>
      </c>
      <c r="AB5" s="566" t="s">
        <v>493</v>
      </c>
      <c r="AC5" s="566" t="s">
        <v>516</v>
      </c>
      <c r="AD5" s="571" t="s">
        <v>517</v>
      </c>
      <c r="AF5" s="545"/>
      <c r="AG5" s="545"/>
      <c r="AH5" s="545"/>
    </row>
    <row r="6" spans="1:34" s="574" customFormat="1" ht="14.25" customHeight="1">
      <c r="A6" s="575"/>
      <c r="B6" s="576"/>
      <c r="C6" s="536"/>
      <c r="D6" s="577" t="s">
        <v>495</v>
      </c>
      <c r="E6" s="578" t="s">
        <v>518</v>
      </c>
      <c r="F6" s="579" t="s">
        <v>595</v>
      </c>
      <c r="G6" s="580" t="s">
        <v>495</v>
      </c>
      <c r="H6" s="578" t="s">
        <v>518</v>
      </c>
      <c r="I6" s="581" t="s">
        <v>595</v>
      </c>
      <c r="J6" s="578" t="s">
        <v>495</v>
      </c>
      <c r="K6" s="578" t="s">
        <v>518</v>
      </c>
      <c r="L6" s="579" t="s">
        <v>595</v>
      </c>
      <c r="M6" s="578" t="s">
        <v>495</v>
      </c>
      <c r="N6" s="578" t="s">
        <v>518</v>
      </c>
      <c r="O6" s="578" t="s">
        <v>595</v>
      </c>
      <c r="P6" s="577" t="s">
        <v>495</v>
      </c>
      <c r="Q6" s="578" t="s">
        <v>518</v>
      </c>
      <c r="R6" s="582" t="s">
        <v>595</v>
      </c>
      <c r="S6" s="583"/>
      <c r="T6" s="584"/>
      <c r="U6" s="585"/>
      <c r="V6" s="586" t="s">
        <v>495</v>
      </c>
      <c r="W6" s="578" t="s">
        <v>518</v>
      </c>
      <c r="X6" s="581" t="s">
        <v>595</v>
      </c>
      <c r="Y6" s="578" t="s">
        <v>495</v>
      </c>
      <c r="Z6" s="578" t="s">
        <v>518</v>
      </c>
      <c r="AA6" s="582" t="s">
        <v>595</v>
      </c>
      <c r="AB6" s="577" t="s">
        <v>495</v>
      </c>
      <c r="AC6" s="578" t="s">
        <v>518</v>
      </c>
      <c r="AD6" s="582" t="s">
        <v>595</v>
      </c>
      <c r="AF6" s="545"/>
      <c r="AG6" s="545"/>
      <c r="AH6" s="545"/>
    </row>
    <row r="7" spans="1:34" s="601" customFormat="1" ht="29.25" customHeight="1" thickBot="1">
      <c r="A7" s="587" t="s">
        <v>68</v>
      </c>
      <c r="B7" s="588"/>
      <c r="C7" s="589">
        <v>1131752</v>
      </c>
      <c r="D7" s="590">
        <v>526003326</v>
      </c>
      <c r="E7" s="591">
        <v>734152996</v>
      </c>
      <c r="F7" s="592">
        <v>718145626.88599992</v>
      </c>
      <c r="G7" s="593">
        <v>498976502</v>
      </c>
      <c r="H7" s="591">
        <v>681295040</v>
      </c>
      <c r="I7" s="593">
        <v>653742994.88400006</v>
      </c>
      <c r="J7" s="594">
        <v>273172560</v>
      </c>
      <c r="K7" s="594">
        <v>367101999</v>
      </c>
      <c r="L7" s="595">
        <v>368617884.32200003</v>
      </c>
      <c r="M7" s="594">
        <v>151810351</v>
      </c>
      <c r="N7" s="594">
        <v>206443017</v>
      </c>
      <c r="O7" s="594">
        <v>187577134.99000001</v>
      </c>
      <c r="P7" s="596">
        <v>51817939</v>
      </c>
      <c r="Q7" s="594">
        <v>75051169</v>
      </c>
      <c r="R7" s="597">
        <v>60669652.787</v>
      </c>
      <c r="S7" s="598" t="s">
        <v>68</v>
      </c>
      <c r="T7" s="598"/>
      <c r="U7" s="599"/>
      <c r="V7" s="600">
        <v>5146742</v>
      </c>
      <c r="W7" s="591">
        <v>7433349</v>
      </c>
      <c r="X7" s="593">
        <v>8895136.7899999991</v>
      </c>
      <c r="Y7" s="594">
        <v>17028910</v>
      </c>
      <c r="Z7" s="594">
        <v>25265506</v>
      </c>
      <c r="AA7" s="597">
        <v>27983185.995000005</v>
      </c>
      <c r="AB7" s="590">
        <v>27026824</v>
      </c>
      <c r="AC7" s="591">
        <v>52857956</v>
      </c>
      <c r="AD7" s="592">
        <v>64402632.002000004</v>
      </c>
      <c r="AF7" s="602"/>
      <c r="AG7" s="602"/>
      <c r="AH7" s="602"/>
    </row>
    <row r="8" spans="1:34" ht="39.25" customHeight="1" thickBot="1">
      <c r="A8" s="603" t="s">
        <v>69</v>
      </c>
      <c r="B8" s="604"/>
      <c r="C8" s="605">
        <v>97987</v>
      </c>
      <c r="D8" s="606">
        <v>109344827</v>
      </c>
      <c r="E8" s="607">
        <v>154134904</v>
      </c>
      <c r="F8" s="608">
        <v>279817052.71499997</v>
      </c>
      <c r="G8" s="609">
        <v>99920907</v>
      </c>
      <c r="H8" s="607">
        <v>136445442</v>
      </c>
      <c r="I8" s="609">
        <v>250083720.5</v>
      </c>
      <c r="J8" s="610">
        <v>58218258</v>
      </c>
      <c r="K8" s="610">
        <v>78613371</v>
      </c>
      <c r="L8" s="611">
        <v>149643386.229</v>
      </c>
      <c r="M8" s="610">
        <v>28530857</v>
      </c>
      <c r="N8" s="610">
        <v>39562737</v>
      </c>
      <c r="O8" s="610">
        <v>69960259.074999988</v>
      </c>
      <c r="P8" s="612">
        <v>7206767</v>
      </c>
      <c r="Q8" s="610">
        <v>9573301</v>
      </c>
      <c r="R8" s="613">
        <v>12237540.502</v>
      </c>
      <c r="S8" s="614" t="s">
        <v>69</v>
      </c>
      <c r="T8" s="614"/>
      <c r="U8" s="615"/>
      <c r="V8" s="616">
        <v>1443043</v>
      </c>
      <c r="W8" s="607">
        <v>2091744</v>
      </c>
      <c r="X8" s="609">
        <v>4561480.6409999998</v>
      </c>
      <c r="Y8" s="610">
        <v>4521982</v>
      </c>
      <c r="Z8" s="610">
        <v>6604289</v>
      </c>
      <c r="AA8" s="613">
        <v>13681054.053000001</v>
      </c>
      <c r="AB8" s="606">
        <v>9423920</v>
      </c>
      <c r="AC8" s="607">
        <v>17689462</v>
      </c>
      <c r="AD8" s="608">
        <v>29733332.214999996</v>
      </c>
    </row>
    <row r="9" spans="1:34" ht="27.25" customHeight="1">
      <c r="A9" s="617" t="s">
        <v>70</v>
      </c>
      <c r="B9" s="618" t="s">
        <v>160</v>
      </c>
      <c r="C9" s="619">
        <v>17836</v>
      </c>
      <c r="D9" s="620">
        <v>37486861</v>
      </c>
      <c r="E9" s="621">
        <v>50734996</v>
      </c>
      <c r="F9" s="622">
        <v>106879731.642</v>
      </c>
      <c r="G9" s="623">
        <v>34994172</v>
      </c>
      <c r="H9" s="624">
        <v>46832725</v>
      </c>
      <c r="I9" s="623">
        <v>98202696.153999999</v>
      </c>
      <c r="J9" s="625">
        <v>18705799</v>
      </c>
      <c r="K9" s="625">
        <v>24912140</v>
      </c>
      <c r="L9" s="626">
        <v>55865166.769000001</v>
      </c>
      <c r="M9" s="625">
        <v>10604214</v>
      </c>
      <c r="N9" s="625">
        <v>14249792</v>
      </c>
      <c r="O9" s="625">
        <v>28245393.232999999</v>
      </c>
      <c r="P9" s="627">
        <v>3540983</v>
      </c>
      <c r="Q9" s="625">
        <v>4578624</v>
      </c>
      <c r="R9" s="628">
        <v>6232984.7439999999</v>
      </c>
      <c r="S9" s="617" t="s">
        <v>70</v>
      </c>
      <c r="T9" s="629" t="s">
        <v>163</v>
      </c>
      <c r="U9" s="630"/>
      <c r="V9" s="631">
        <v>472288</v>
      </c>
      <c r="W9" s="624">
        <v>678691</v>
      </c>
      <c r="X9" s="623">
        <v>1813840.0379999999</v>
      </c>
      <c r="Y9" s="625">
        <v>1670888</v>
      </c>
      <c r="Z9" s="625">
        <v>2413478</v>
      </c>
      <c r="AA9" s="628">
        <v>6045311.3700000001</v>
      </c>
      <c r="AB9" s="620">
        <v>2492689</v>
      </c>
      <c r="AC9" s="621">
        <v>3902271</v>
      </c>
      <c r="AD9" s="622">
        <v>8677035.4879999999</v>
      </c>
    </row>
    <row r="10" spans="1:34" ht="27.25" customHeight="1">
      <c r="A10" s="617" t="s">
        <v>71</v>
      </c>
      <c r="B10" s="618" t="s">
        <v>72</v>
      </c>
      <c r="C10" s="632">
        <v>2062</v>
      </c>
      <c r="D10" s="633">
        <v>14666035</v>
      </c>
      <c r="E10" s="634">
        <v>19382080</v>
      </c>
      <c r="F10" s="635">
        <v>59361428.218000002</v>
      </c>
      <c r="G10" s="636">
        <v>13845203</v>
      </c>
      <c r="H10" s="634">
        <v>18167679</v>
      </c>
      <c r="I10" s="636">
        <v>55743468.655000001</v>
      </c>
      <c r="J10" s="625">
        <v>7839580</v>
      </c>
      <c r="K10" s="625">
        <v>10277783</v>
      </c>
      <c r="L10" s="626">
        <v>33962323.357000001</v>
      </c>
      <c r="M10" s="625">
        <v>4333484</v>
      </c>
      <c r="N10" s="625">
        <v>5716342</v>
      </c>
      <c r="O10" s="625">
        <v>16201035.002</v>
      </c>
      <c r="P10" s="627">
        <v>911533</v>
      </c>
      <c r="Q10" s="625">
        <v>1111342</v>
      </c>
      <c r="R10" s="628">
        <v>1967008.91</v>
      </c>
      <c r="S10" s="617" t="s">
        <v>71</v>
      </c>
      <c r="T10" s="629" t="s">
        <v>100</v>
      </c>
      <c r="U10" s="630"/>
      <c r="V10" s="637">
        <v>236261</v>
      </c>
      <c r="W10" s="634">
        <v>332201</v>
      </c>
      <c r="X10" s="636">
        <v>1119399.625</v>
      </c>
      <c r="Y10" s="625">
        <v>524345</v>
      </c>
      <c r="Z10" s="625">
        <v>730011</v>
      </c>
      <c r="AA10" s="628">
        <v>2493701.7609999999</v>
      </c>
      <c r="AB10" s="633">
        <v>820832</v>
      </c>
      <c r="AC10" s="634">
        <v>1214401</v>
      </c>
      <c r="AD10" s="635">
        <v>3617959.5630000001</v>
      </c>
    </row>
    <row r="11" spans="1:34" ht="27.25" customHeight="1">
      <c r="A11" s="617" t="s">
        <v>73</v>
      </c>
      <c r="B11" s="618" t="s">
        <v>83</v>
      </c>
      <c r="C11" s="632">
        <v>76610</v>
      </c>
      <c r="D11" s="633">
        <v>56465566</v>
      </c>
      <c r="E11" s="634">
        <v>82988995</v>
      </c>
      <c r="F11" s="635">
        <v>112414293.649</v>
      </c>
      <c r="G11" s="636">
        <v>50412804</v>
      </c>
      <c r="H11" s="634">
        <v>70539925</v>
      </c>
      <c r="I11" s="636">
        <v>95129021.246999994</v>
      </c>
      <c r="J11" s="625">
        <v>31223214</v>
      </c>
      <c r="K11" s="625">
        <v>42823866</v>
      </c>
      <c r="L11" s="626">
        <v>59150789.208999999</v>
      </c>
      <c r="M11" s="625">
        <v>13418235</v>
      </c>
      <c r="N11" s="625">
        <v>19358067</v>
      </c>
      <c r="O11" s="625">
        <v>25240172.960999999</v>
      </c>
      <c r="P11" s="627">
        <v>2744006</v>
      </c>
      <c r="Q11" s="625">
        <v>3868102</v>
      </c>
      <c r="R11" s="628">
        <v>4024400.679</v>
      </c>
      <c r="S11" s="617" t="s">
        <v>73</v>
      </c>
      <c r="T11" s="629" t="s">
        <v>101</v>
      </c>
      <c r="U11" s="630"/>
      <c r="V11" s="637">
        <v>726036</v>
      </c>
      <c r="W11" s="634">
        <v>1067838</v>
      </c>
      <c r="X11" s="636">
        <v>1613841.4269999999</v>
      </c>
      <c r="Y11" s="625">
        <v>2301313</v>
      </c>
      <c r="Z11" s="625">
        <v>3422052</v>
      </c>
      <c r="AA11" s="628">
        <v>5099816.9709999999</v>
      </c>
      <c r="AB11" s="633">
        <v>6052762</v>
      </c>
      <c r="AC11" s="634">
        <v>12449070</v>
      </c>
      <c r="AD11" s="635">
        <v>17285272.401999999</v>
      </c>
    </row>
    <row r="12" spans="1:34" ht="27.25" customHeight="1" thickBot="1">
      <c r="A12" s="617" t="s">
        <v>84</v>
      </c>
      <c r="B12" s="638" t="s">
        <v>85</v>
      </c>
      <c r="C12" s="639">
        <v>1479</v>
      </c>
      <c r="D12" s="640">
        <v>726365</v>
      </c>
      <c r="E12" s="641">
        <v>1028833</v>
      </c>
      <c r="F12" s="642">
        <v>1161599.206</v>
      </c>
      <c r="G12" s="643">
        <v>668728</v>
      </c>
      <c r="H12" s="644">
        <v>905113</v>
      </c>
      <c r="I12" s="643">
        <v>1008534.444</v>
      </c>
      <c r="J12" s="625">
        <v>449665</v>
      </c>
      <c r="K12" s="625">
        <v>599582</v>
      </c>
      <c r="L12" s="626">
        <v>665106.89399999997</v>
      </c>
      <c r="M12" s="625">
        <v>174924</v>
      </c>
      <c r="N12" s="625">
        <v>238536</v>
      </c>
      <c r="O12" s="625">
        <v>273657.87900000002</v>
      </c>
      <c r="P12" s="627">
        <v>10245</v>
      </c>
      <c r="Q12" s="625">
        <v>15233</v>
      </c>
      <c r="R12" s="628">
        <v>13146.169</v>
      </c>
      <c r="S12" s="617" t="s">
        <v>84</v>
      </c>
      <c r="T12" s="645" t="s">
        <v>102</v>
      </c>
      <c r="U12" s="646"/>
      <c r="V12" s="647">
        <v>8458</v>
      </c>
      <c r="W12" s="644">
        <v>13014</v>
      </c>
      <c r="X12" s="643">
        <v>14399.550999999999</v>
      </c>
      <c r="Y12" s="625">
        <v>25436</v>
      </c>
      <c r="Z12" s="625">
        <v>38748</v>
      </c>
      <c r="AA12" s="628">
        <v>42223.951000000001</v>
      </c>
      <c r="AB12" s="640">
        <v>57637</v>
      </c>
      <c r="AC12" s="641">
        <v>123720</v>
      </c>
      <c r="AD12" s="642">
        <v>153064.76199999999</v>
      </c>
    </row>
    <row r="13" spans="1:34" ht="40" customHeight="1" thickBot="1">
      <c r="A13" s="614" t="s">
        <v>86</v>
      </c>
      <c r="B13" s="648"/>
      <c r="C13" s="649">
        <v>1033765</v>
      </c>
      <c r="D13" s="650">
        <v>416658499</v>
      </c>
      <c r="E13" s="651">
        <v>580018092</v>
      </c>
      <c r="F13" s="652">
        <v>438328574.171</v>
      </c>
      <c r="G13" s="653">
        <v>399055595</v>
      </c>
      <c r="H13" s="651">
        <v>544849598</v>
      </c>
      <c r="I13" s="653">
        <v>403659274.384</v>
      </c>
      <c r="J13" s="610">
        <v>214954302</v>
      </c>
      <c r="K13" s="610">
        <v>288488628</v>
      </c>
      <c r="L13" s="611">
        <v>218974498.09299999</v>
      </c>
      <c r="M13" s="610">
        <v>123279494</v>
      </c>
      <c r="N13" s="610">
        <v>166880280</v>
      </c>
      <c r="O13" s="610">
        <v>117616875.91500001</v>
      </c>
      <c r="P13" s="612">
        <v>44611172</v>
      </c>
      <c r="Q13" s="610">
        <v>65477868</v>
      </c>
      <c r="R13" s="613">
        <v>48432112.285000004</v>
      </c>
      <c r="S13" s="614" t="s">
        <v>86</v>
      </c>
      <c r="T13" s="614"/>
      <c r="U13" s="615"/>
      <c r="V13" s="654">
        <v>3703699</v>
      </c>
      <c r="W13" s="651">
        <v>5341605</v>
      </c>
      <c r="X13" s="653">
        <v>4333656.1490000002</v>
      </c>
      <c r="Y13" s="610">
        <v>12506928</v>
      </c>
      <c r="Z13" s="610">
        <v>18661217</v>
      </c>
      <c r="AA13" s="613">
        <v>14302131.942000002</v>
      </c>
      <c r="AB13" s="650">
        <v>17602904</v>
      </c>
      <c r="AC13" s="651">
        <v>35168494</v>
      </c>
      <c r="AD13" s="652">
        <v>34669299.787000008</v>
      </c>
    </row>
    <row r="14" spans="1:34" ht="27.25" customHeight="1">
      <c r="A14" s="548"/>
      <c r="B14" s="655" t="s">
        <v>87</v>
      </c>
      <c r="C14" s="656">
        <v>483095</v>
      </c>
      <c r="D14" s="657">
        <v>142600537</v>
      </c>
      <c r="E14" s="658">
        <v>185417024</v>
      </c>
      <c r="F14" s="659">
        <v>179548270.847</v>
      </c>
      <c r="G14" s="660">
        <v>134832497</v>
      </c>
      <c r="H14" s="658">
        <v>169940160</v>
      </c>
      <c r="I14" s="660">
        <v>158861910.70100001</v>
      </c>
      <c r="J14" s="661">
        <v>86868704</v>
      </c>
      <c r="K14" s="661">
        <v>107581217</v>
      </c>
      <c r="L14" s="662">
        <v>100793413.176</v>
      </c>
      <c r="M14" s="661">
        <v>33297599</v>
      </c>
      <c r="N14" s="661">
        <v>42906455</v>
      </c>
      <c r="O14" s="661">
        <v>39889884.487000003</v>
      </c>
      <c r="P14" s="663">
        <v>6541349</v>
      </c>
      <c r="Q14" s="661">
        <v>9026390</v>
      </c>
      <c r="R14" s="664">
        <v>8513176.4629999995</v>
      </c>
      <c r="S14" s="548"/>
      <c r="T14" s="665" t="s">
        <v>103</v>
      </c>
      <c r="U14" s="666"/>
      <c r="V14" s="667">
        <v>1873901</v>
      </c>
      <c r="W14" s="658">
        <v>2385815</v>
      </c>
      <c r="X14" s="660">
        <v>2274703.58</v>
      </c>
      <c r="Y14" s="661">
        <v>6250944</v>
      </c>
      <c r="Z14" s="661">
        <v>8040283</v>
      </c>
      <c r="AA14" s="664">
        <v>7390732.9950000001</v>
      </c>
      <c r="AB14" s="657">
        <v>7768040</v>
      </c>
      <c r="AC14" s="658">
        <v>15476864</v>
      </c>
      <c r="AD14" s="659">
        <v>20686360.146000002</v>
      </c>
    </row>
    <row r="15" spans="1:34" ht="27.25" customHeight="1">
      <c r="A15" s="548" t="s">
        <v>88</v>
      </c>
      <c r="B15" s="668" t="s">
        <v>89</v>
      </c>
      <c r="C15" s="632">
        <v>61147</v>
      </c>
      <c r="D15" s="633">
        <v>36085684</v>
      </c>
      <c r="E15" s="634">
        <v>51619285</v>
      </c>
      <c r="F15" s="635">
        <v>42985809.516000003</v>
      </c>
      <c r="G15" s="636">
        <v>35788141</v>
      </c>
      <c r="H15" s="634">
        <v>51193613</v>
      </c>
      <c r="I15" s="636">
        <v>42641856.288000003</v>
      </c>
      <c r="J15" s="625">
        <v>2444504</v>
      </c>
      <c r="K15" s="625">
        <v>3064017</v>
      </c>
      <c r="L15" s="626">
        <v>2728836.7680000002</v>
      </c>
      <c r="M15" s="625">
        <v>11422128</v>
      </c>
      <c r="N15" s="625">
        <v>14431304</v>
      </c>
      <c r="O15" s="625">
        <v>12740163.984999999</v>
      </c>
      <c r="P15" s="627">
        <v>21832084</v>
      </c>
      <c r="Q15" s="625">
        <v>33585905</v>
      </c>
      <c r="R15" s="628">
        <v>27092342.649</v>
      </c>
      <c r="S15" s="548" t="s">
        <v>88</v>
      </c>
      <c r="T15" s="629" t="s">
        <v>104</v>
      </c>
      <c r="U15" s="630"/>
      <c r="V15" s="637">
        <v>20928</v>
      </c>
      <c r="W15" s="634">
        <v>26282</v>
      </c>
      <c r="X15" s="636">
        <v>19556.249</v>
      </c>
      <c r="Y15" s="625">
        <v>68497</v>
      </c>
      <c r="Z15" s="625">
        <v>86105</v>
      </c>
      <c r="AA15" s="628">
        <v>60956.637000000002</v>
      </c>
      <c r="AB15" s="633">
        <v>297543</v>
      </c>
      <c r="AC15" s="634">
        <v>425672</v>
      </c>
      <c r="AD15" s="635">
        <v>343953.228</v>
      </c>
    </row>
    <row r="16" spans="1:34" ht="27.25" customHeight="1">
      <c r="A16" s="548"/>
      <c r="B16" s="668" t="s">
        <v>90</v>
      </c>
      <c r="C16" s="619">
        <v>34610</v>
      </c>
      <c r="D16" s="669">
        <v>9969346</v>
      </c>
      <c r="E16" s="670">
        <v>14655369</v>
      </c>
      <c r="F16" s="671">
        <v>12865958.017000001</v>
      </c>
      <c r="G16" s="672">
        <v>9436012</v>
      </c>
      <c r="H16" s="670">
        <v>13392818</v>
      </c>
      <c r="I16" s="672">
        <v>11756715.901000001</v>
      </c>
      <c r="J16" s="625">
        <v>5971931</v>
      </c>
      <c r="K16" s="625">
        <v>8322215</v>
      </c>
      <c r="L16" s="626">
        <v>7370481.8459999999</v>
      </c>
      <c r="M16" s="625">
        <v>2616493</v>
      </c>
      <c r="N16" s="625">
        <v>3731984</v>
      </c>
      <c r="O16" s="625">
        <v>3335177.077</v>
      </c>
      <c r="P16" s="627">
        <v>276683</v>
      </c>
      <c r="Q16" s="625">
        <v>419889</v>
      </c>
      <c r="R16" s="628">
        <v>356822.70299999998</v>
      </c>
      <c r="S16" s="548"/>
      <c r="T16" s="629" t="s">
        <v>105</v>
      </c>
      <c r="U16" s="630"/>
      <c r="V16" s="673">
        <v>120500</v>
      </c>
      <c r="W16" s="670">
        <v>185866</v>
      </c>
      <c r="X16" s="672">
        <v>150719.253</v>
      </c>
      <c r="Y16" s="625">
        <v>450405</v>
      </c>
      <c r="Z16" s="625">
        <v>732864</v>
      </c>
      <c r="AA16" s="628">
        <v>543515.022</v>
      </c>
      <c r="AB16" s="669">
        <v>533334</v>
      </c>
      <c r="AC16" s="670">
        <v>1262551</v>
      </c>
      <c r="AD16" s="671">
        <v>1109242.1159999999</v>
      </c>
    </row>
    <row r="17" spans="1:34" ht="27.25" customHeight="1">
      <c r="A17" s="548" t="s">
        <v>91</v>
      </c>
      <c r="B17" s="668" t="s">
        <v>92</v>
      </c>
      <c r="C17" s="619">
        <v>88324</v>
      </c>
      <c r="D17" s="669">
        <v>36442868</v>
      </c>
      <c r="E17" s="670">
        <v>79985145</v>
      </c>
      <c r="F17" s="671">
        <v>38151194.653999999</v>
      </c>
      <c r="G17" s="672">
        <v>34410639</v>
      </c>
      <c r="H17" s="670">
        <v>73376353</v>
      </c>
      <c r="I17" s="672">
        <v>35233828.329000004</v>
      </c>
      <c r="J17" s="625">
        <v>20388196</v>
      </c>
      <c r="K17" s="625">
        <v>43015449</v>
      </c>
      <c r="L17" s="626">
        <v>19940783.539999999</v>
      </c>
      <c r="M17" s="625">
        <v>11197809</v>
      </c>
      <c r="N17" s="625">
        <v>23677535</v>
      </c>
      <c r="O17" s="625">
        <v>12138739.241</v>
      </c>
      <c r="P17" s="627">
        <v>693157</v>
      </c>
      <c r="Q17" s="625">
        <v>1040061</v>
      </c>
      <c r="R17" s="628">
        <v>817407.13899999997</v>
      </c>
      <c r="S17" s="548" t="s">
        <v>91</v>
      </c>
      <c r="T17" s="629" t="s">
        <v>106</v>
      </c>
      <c r="U17" s="630"/>
      <c r="V17" s="673">
        <v>436211</v>
      </c>
      <c r="W17" s="670">
        <v>1119836</v>
      </c>
      <c r="X17" s="672">
        <v>473028.14199999999</v>
      </c>
      <c r="Y17" s="625">
        <v>1695266</v>
      </c>
      <c r="Z17" s="625">
        <v>4523472</v>
      </c>
      <c r="AA17" s="628">
        <v>1863870.267</v>
      </c>
      <c r="AB17" s="669">
        <v>2032229</v>
      </c>
      <c r="AC17" s="670">
        <v>6608792</v>
      </c>
      <c r="AD17" s="671">
        <v>2917366.3250000002</v>
      </c>
    </row>
    <row r="18" spans="1:34" ht="27.25" customHeight="1">
      <c r="A18" s="548"/>
      <c r="B18" s="668" t="s">
        <v>93</v>
      </c>
      <c r="C18" s="619">
        <v>54903</v>
      </c>
      <c r="D18" s="669">
        <v>44102019</v>
      </c>
      <c r="E18" s="670">
        <v>55610938</v>
      </c>
      <c r="F18" s="671">
        <v>22135391.316</v>
      </c>
      <c r="G18" s="672">
        <v>43290880</v>
      </c>
      <c r="H18" s="670">
        <v>54468984</v>
      </c>
      <c r="I18" s="672">
        <v>21626408.594999999</v>
      </c>
      <c r="J18" s="625">
        <v>21560957</v>
      </c>
      <c r="K18" s="625">
        <v>26829542</v>
      </c>
      <c r="L18" s="626">
        <v>11088146.222999999</v>
      </c>
      <c r="M18" s="625">
        <v>16287352</v>
      </c>
      <c r="N18" s="625">
        <v>20861815</v>
      </c>
      <c r="O18" s="625">
        <v>7849659.7439999999</v>
      </c>
      <c r="P18" s="627">
        <v>4609767</v>
      </c>
      <c r="Q18" s="625">
        <v>5658879</v>
      </c>
      <c r="R18" s="628">
        <v>2242583.6150000002</v>
      </c>
      <c r="S18" s="548"/>
      <c r="T18" s="629" t="s">
        <v>107</v>
      </c>
      <c r="U18" s="630"/>
      <c r="V18" s="673">
        <v>209889</v>
      </c>
      <c r="W18" s="670">
        <v>280871</v>
      </c>
      <c r="X18" s="672">
        <v>113159.781</v>
      </c>
      <c r="Y18" s="625">
        <v>622915</v>
      </c>
      <c r="Z18" s="625">
        <v>837877</v>
      </c>
      <c r="AA18" s="628">
        <v>332859.23200000002</v>
      </c>
      <c r="AB18" s="669">
        <v>811139</v>
      </c>
      <c r="AC18" s="670">
        <v>1141954</v>
      </c>
      <c r="AD18" s="671">
        <v>508982.72100000002</v>
      </c>
    </row>
    <row r="19" spans="1:34" ht="27.25" customHeight="1">
      <c r="A19" s="548" t="s">
        <v>47</v>
      </c>
      <c r="B19" s="668" t="s">
        <v>94</v>
      </c>
      <c r="C19" s="619">
        <v>39820</v>
      </c>
      <c r="D19" s="669">
        <v>18289466</v>
      </c>
      <c r="E19" s="670">
        <v>27042221</v>
      </c>
      <c r="F19" s="671">
        <v>26321408.283</v>
      </c>
      <c r="G19" s="672">
        <v>18119154</v>
      </c>
      <c r="H19" s="670">
        <v>26785252</v>
      </c>
      <c r="I19" s="672">
        <v>26151626.052999999</v>
      </c>
      <c r="J19" s="625">
        <v>11506526</v>
      </c>
      <c r="K19" s="625">
        <v>17102673</v>
      </c>
      <c r="L19" s="626">
        <v>17288100.289999999</v>
      </c>
      <c r="M19" s="625">
        <v>6009889</v>
      </c>
      <c r="N19" s="625">
        <v>8860576</v>
      </c>
      <c r="O19" s="625">
        <v>8361275.3250000002</v>
      </c>
      <c r="P19" s="627">
        <v>516266</v>
      </c>
      <c r="Q19" s="625">
        <v>710026</v>
      </c>
      <c r="R19" s="628">
        <v>434486.58899999998</v>
      </c>
      <c r="S19" s="548" t="s">
        <v>47</v>
      </c>
      <c r="T19" s="629" t="s">
        <v>108</v>
      </c>
      <c r="U19" s="630"/>
      <c r="V19" s="673">
        <v>16965</v>
      </c>
      <c r="W19" s="670">
        <v>22555</v>
      </c>
      <c r="X19" s="672">
        <v>13652</v>
      </c>
      <c r="Y19" s="625">
        <v>69508</v>
      </c>
      <c r="Z19" s="625">
        <v>89422</v>
      </c>
      <c r="AA19" s="628">
        <v>54111.849000000002</v>
      </c>
      <c r="AB19" s="669">
        <v>170312</v>
      </c>
      <c r="AC19" s="670">
        <v>256969</v>
      </c>
      <c r="AD19" s="671">
        <v>169782.23</v>
      </c>
    </row>
    <row r="20" spans="1:34" ht="27.25" customHeight="1">
      <c r="A20" s="548"/>
      <c r="B20" s="668" t="s">
        <v>97</v>
      </c>
      <c r="C20" s="619">
        <v>84540</v>
      </c>
      <c r="D20" s="669">
        <v>40123342</v>
      </c>
      <c r="E20" s="670">
        <v>45384498</v>
      </c>
      <c r="F20" s="671">
        <v>31507366.697999999</v>
      </c>
      <c r="G20" s="672">
        <v>38658485</v>
      </c>
      <c r="H20" s="670">
        <v>43592988</v>
      </c>
      <c r="I20" s="672">
        <v>29769000.409000002</v>
      </c>
      <c r="J20" s="625">
        <v>20002269</v>
      </c>
      <c r="K20" s="625">
        <v>22366155</v>
      </c>
      <c r="L20" s="626">
        <v>16062924.271</v>
      </c>
      <c r="M20" s="625">
        <v>14714111</v>
      </c>
      <c r="N20" s="625">
        <v>16530419</v>
      </c>
      <c r="O20" s="625">
        <v>9782607.8460000008</v>
      </c>
      <c r="P20" s="627">
        <v>2050640</v>
      </c>
      <c r="Q20" s="625">
        <v>2365453</v>
      </c>
      <c r="R20" s="628">
        <v>1314136.808</v>
      </c>
      <c r="S20" s="548"/>
      <c r="T20" s="629" t="s">
        <v>109</v>
      </c>
      <c r="U20" s="630"/>
      <c r="V20" s="673">
        <v>424331</v>
      </c>
      <c r="W20" s="670">
        <v>523134</v>
      </c>
      <c r="X20" s="672">
        <v>601989.27599999995</v>
      </c>
      <c r="Y20" s="625">
        <v>1467134</v>
      </c>
      <c r="Z20" s="625">
        <v>1807827</v>
      </c>
      <c r="AA20" s="628">
        <v>2007342.2080000001</v>
      </c>
      <c r="AB20" s="669">
        <v>1464857</v>
      </c>
      <c r="AC20" s="670">
        <v>1791510</v>
      </c>
      <c r="AD20" s="671">
        <v>1738366.2890000001</v>
      </c>
    </row>
    <row r="21" spans="1:34" ht="27.25" customHeight="1">
      <c r="A21" s="548" t="s">
        <v>98</v>
      </c>
      <c r="B21" s="668" t="s">
        <v>708</v>
      </c>
      <c r="C21" s="619">
        <v>59756</v>
      </c>
      <c r="D21" s="669">
        <v>42154904</v>
      </c>
      <c r="E21" s="670">
        <v>56243291</v>
      </c>
      <c r="F21" s="671">
        <v>32840514.664999999</v>
      </c>
      <c r="G21" s="672">
        <v>41442464</v>
      </c>
      <c r="H21" s="670">
        <v>55064003</v>
      </c>
      <c r="I21" s="672">
        <v>32215134.271000002</v>
      </c>
      <c r="J21" s="625">
        <v>17839343</v>
      </c>
      <c r="K21" s="625">
        <v>22701746</v>
      </c>
      <c r="L21" s="626">
        <v>13924030.328</v>
      </c>
      <c r="M21" s="625">
        <v>15673305</v>
      </c>
      <c r="N21" s="625">
        <v>19839910</v>
      </c>
      <c r="O21" s="625">
        <v>11107442.438999999</v>
      </c>
      <c r="P21" s="627">
        <v>7296179</v>
      </c>
      <c r="Q21" s="625">
        <v>11597569</v>
      </c>
      <c r="R21" s="628">
        <v>6716445.1689999998</v>
      </c>
      <c r="S21" s="548" t="s">
        <v>98</v>
      </c>
      <c r="T21" s="629" t="s">
        <v>110</v>
      </c>
      <c r="U21" s="630"/>
      <c r="V21" s="673">
        <v>153124</v>
      </c>
      <c r="W21" s="670">
        <v>219218</v>
      </c>
      <c r="X21" s="672">
        <v>115430.51700000001</v>
      </c>
      <c r="Y21" s="625">
        <v>480513</v>
      </c>
      <c r="Z21" s="625">
        <v>705560</v>
      </c>
      <c r="AA21" s="628">
        <v>351785.81800000003</v>
      </c>
      <c r="AB21" s="669">
        <v>712440</v>
      </c>
      <c r="AC21" s="670">
        <v>1179288</v>
      </c>
      <c r="AD21" s="671">
        <v>625380.39399999997</v>
      </c>
    </row>
    <row r="22" spans="1:34" ht="27.25" customHeight="1" thickBot="1">
      <c r="A22" s="674"/>
      <c r="B22" s="675" t="s">
        <v>635</v>
      </c>
      <c r="C22" s="676">
        <v>127570</v>
      </c>
      <c r="D22" s="677">
        <v>46890333</v>
      </c>
      <c r="E22" s="678">
        <v>64060321</v>
      </c>
      <c r="F22" s="679">
        <v>51972660.174999997</v>
      </c>
      <c r="G22" s="680">
        <v>43077323</v>
      </c>
      <c r="H22" s="678">
        <v>57035427</v>
      </c>
      <c r="I22" s="680">
        <v>45402793.836999997</v>
      </c>
      <c r="J22" s="681">
        <v>28371872</v>
      </c>
      <c r="K22" s="681">
        <v>37505614</v>
      </c>
      <c r="L22" s="682">
        <v>29777781.651000001</v>
      </c>
      <c r="M22" s="681">
        <v>12060808</v>
      </c>
      <c r="N22" s="681">
        <v>16040282</v>
      </c>
      <c r="O22" s="681">
        <v>12411925.771</v>
      </c>
      <c r="P22" s="683">
        <v>795047</v>
      </c>
      <c r="Q22" s="681">
        <v>1073696</v>
      </c>
      <c r="R22" s="684">
        <v>944711.15</v>
      </c>
      <c r="S22" s="674"/>
      <c r="T22" s="685" t="s">
        <v>111</v>
      </c>
      <c r="U22" s="686"/>
      <c r="V22" s="687">
        <v>447850</v>
      </c>
      <c r="W22" s="678">
        <v>578028</v>
      </c>
      <c r="X22" s="680">
        <v>571417.35100000002</v>
      </c>
      <c r="Y22" s="681">
        <v>1401746</v>
      </c>
      <c r="Z22" s="681">
        <v>1837807</v>
      </c>
      <c r="AA22" s="684">
        <v>1696957.9140000001</v>
      </c>
      <c r="AB22" s="677">
        <v>3813010</v>
      </c>
      <c r="AC22" s="678">
        <v>7024894</v>
      </c>
      <c r="AD22" s="679">
        <v>6569866.3380000005</v>
      </c>
    </row>
    <row r="24" spans="1:34" ht="22.5" customHeight="1">
      <c r="A24" s="525"/>
      <c r="D24" s="942" t="s">
        <v>146</v>
      </c>
      <c r="E24" s="942"/>
      <c r="F24" s="942"/>
      <c r="G24" s="942"/>
      <c r="H24" s="942"/>
      <c r="I24" s="942"/>
      <c r="J24" s="942"/>
      <c r="K24" s="942"/>
      <c r="L24" s="942"/>
      <c r="M24" s="942"/>
      <c r="N24" s="942"/>
      <c r="O24" s="942"/>
      <c r="P24" s="942"/>
      <c r="Q24" s="942"/>
      <c r="R24" s="942"/>
      <c r="S24" s="525"/>
      <c r="V24" s="942" t="s">
        <v>146</v>
      </c>
      <c r="W24" s="942"/>
      <c r="X24" s="942"/>
      <c r="Y24" s="942"/>
      <c r="Z24" s="942"/>
      <c r="AA24" s="942"/>
      <c r="AB24" s="942"/>
      <c r="AC24" s="942"/>
      <c r="AD24" s="942"/>
      <c r="AF24" s="527"/>
      <c r="AG24" s="527"/>
      <c r="AH24" s="527"/>
    </row>
    <row r="25" spans="1:34" ht="20.25" customHeight="1" thickBot="1">
      <c r="B25" s="688"/>
      <c r="C25" s="689"/>
      <c r="D25" s="690"/>
      <c r="E25" s="545"/>
      <c r="F25" s="545"/>
      <c r="G25" s="545"/>
      <c r="H25" s="545"/>
      <c r="I25" s="545"/>
      <c r="P25" s="691"/>
      <c r="Q25" s="692"/>
      <c r="R25" s="532" t="s">
        <v>707</v>
      </c>
      <c r="T25" s="688"/>
      <c r="U25" s="689"/>
      <c r="V25" s="545"/>
      <c r="W25" s="545"/>
      <c r="X25" s="545"/>
      <c r="AB25" s="690"/>
      <c r="AC25" s="693"/>
      <c r="AD25" s="532" t="s">
        <v>707</v>
      </c>
      <c r="AE25" s="545"/>
    </row>
    <row r="26" spans="1:34" ht="18" customHeight="1">
      <c r="A26" s="534"/>
      <c r="B26" s="541"/>
      <c r="C26" s="694"/>
      <c r="D26" s="931" t="s">
        <v>65</v>
      </c>
      <c r="E26" s="932"/>
      <c r="F26" s="933"/>
      <c r="G26" s="537" t="s">
        <v>127</v>
      </c>
      <c r="H26" s="538"/>
      <c r="I26" s="538"/>
      <c r="J26" s="539"/>
      <c r="K26" s="538"/>
      <c r="L26" s="538"/>
      <c r="M26" s="539"/>
      <c r="N26" s="538"/>
      <c r="O26" s="538"/>
      <c r="P26" s="537"/>
      <c r="Q26" s="538"/>
      <c r="R26" s="540"/>
      <c r="S26" s="534"/>
      <c r="T26" s="541"/>
      <c r="U26" s="542"/>
      <c r="V26" s="537" t="s">
        <v>127</v>
      </c>
      <c r="W26" s="538"/>
      <c r="X26" s="538"/>
      <c r="Y26" s="539"/>
      <c r="Z26" s="538"/>
      <c r="AA26" s="538"/>
      <c r="AB26" s="543"/>
      <c r="AC26" s="541" t="s">
        <v>128</v>
      </c>
      <c r="AD26" s="544"/>
      <c r="AE26" s="695"/>
    </row>
    <row r="27" spans="1:34" ht="18" customHeight="1" thickBot="1">
      <c r="A27" s="546" t="s">
        <v>99</v>
      </c>
      <c r="B27" s="558"/>
      <c r="C27" s="558"/>
      <c r="D27" s="934"/>
      <c r="E27" s="935"/>
      <c r="F27" s="936"/>
      <c r="G27" s="549"/>
      <c r="H27" s="550" t="s">
        <v>499</v>
      </c>
      <c r="I27" s="551"/>
      <c r="J27" s="552" t="s">
        <v>0</v>
      </c>
      <c r="K27" s="553" t="s">
        <v>46</v>
      </c>
      <c r="L27" s="554"/>
      <c r="M27" s="555" t="s">
        <v>405</v>
      </c>
      <c r="N27" s="550"/>
      <c r="O27" s="556"/>
      <c r="P27" s="550" t="s">
        <v>395</v>
      </c>
      <c r="Q27" s="550"/>
      <c r="R27" s="557"/>
      <c r="S27" s="546" t="s">
        <v>99</v>
      </c>
      <c r="T27" s="558"/>
      <c r="U27" s="547"/>
      <c r="V27" s="937" t="s">
        <v>229</v>
      </c>
      <c r="W27" s="938"/>
      <c r="X27" s="939"/>
      <c r="Y27" s="940" t="s">
        <v>382</v>
      </c>
      <c r="Z27" s="938"/>
      <c r="AA27" s="941"/>
      <c r="AB27" s="560"/>
      <c r="AC27" s="561"/>
      <c r="AD27" s="562"/>
      <c r="AE27" s="617"/>
    </row>
    <row r="28" spans="1:34" ht="18" customHeight="1" thickBot="1">
      <c r="A28" s="617"/>
      <c r="B28" s="558"/>
      <c r="C28" s="696"/>
      <c r="D28" s="697" t="s">
        <v>581</v>
      </c>
      <c r="E28" s="698" t="s">
        <v>633</v>
      </c>
      <c r="F28" s="698" t="s">
        <v>634</v>
      </c>
      <c r="G28" s="617" t="s">
        <v>581</v>
      </c>
      <c r="H28" s="699" t="s">
        <v>633</v>
      </c>
      <c r="I28" s="700" t="s">
        <v>634</v>
      </c>
      <c r="J28" s="699" t="s">
        <v>581</v>
      </c>
      <c r="K28" s="699" t="s">
        <v>633</v>
      </c>
      <c r="L28" s="699" t="s">
        <v>634</v>
      </c>
      <c r="M28" s="699" t="s">
        <v>581</v>
      </c>
      <c r="N28" s="699" t="s">
        <v>633</v>
      </c>
      <c r="O28" s="699" t="s">
        <v>634</v>
      </c>
      <c r="P28" s="699" t="s">
        <v>581</v>
      </c>
      <c r="Q28" s="701" t="s">
        <v>633</v>
      </c>
      <c r="R28" s="702" t="s">
        <v>634</v>
      </c>
      <c r="S28" s="617"/>
      <c r="T28" s="558"/>
      <c r="U28" s="703"/>
      <c r="V28" s="701" t="s">
        <v>581</v>
      </c>
      <c r="W28" s="699" t="s">
        <v>633</v>
      </c>
      <c r="X28" s="700" t="s">
        <v>634</v>
      </c>
      <c r="Y28" s="699" t="s">
        <v>581</v>
      </c>
      <c r="Z28" s="699" t="s">
        <v>633</v>
      </c>
      <c r="AA28" s="700" t="s">
        <v>634</v>
      </c>
      <c r="AB28" s="697" t="s">
        <v>581</v>
      </c>
      <c r="AC28" s="698" t="s">
        <v>633</v>
      </c>
      <c r="AD28" s="704" t="s">
        <v>634</v>
      </c>
      <c r="AE28" s="617"/>
    </row>
    <row r="29" spans="1:34" ht="15.25" customHeight="1">
      <c r="A29" s="575"/>
      <c r="B29" s="705"/>
      <c r="C29" s="694"/>
      <c r="D29" s="580" t="s">
        <v>519</v>
      </c>
      <c r="E29" s="579" t="s">
        <v>518</v>
      </c>
      <c r="F29" s="579" t="s">
        <v>519</v>
      </c>
      <c r="G29" s="586" t="s">
        <v>519</v>
      </c>
      <c r="H29" s="578" t="s">
        <v>518</v>
      </c>
      <c r="I29" s="579" t="s">
        <v>519</v>
      </c>
      <c r="J29" s="578" t="s">
        <v>519</v>
      </c>
      <c r="K29" s="578" t="s">
        <v>518</v>
      </c>
      <c r="L29" s="578" t="s">
        <v>519</v>
      </c>
      <c r="M29" s="578" t="s">
        <v>519</v>
      </c>
      <c r="N29" s="578" t="s">
        <v>518</v>
      </c>
      <c r="O29" s="578" t="s">
        <v>519</v>
      </c>
      <c r="P29" s="578" t="s">
        <v>519</v>
      </c>
      <c r="Q29" s="577" t="s">
        <v>518</v>
      </c>
      <c r="R29" s="582" t="s">
        <v>519</v>
      </c>
      <c r="S29" s="583"/>
      <c r="T29" s="584"/>
      <c r="U29" s="585"/>
      <c r="V29" s="581" t="s">
        <v>519</v>
      </c>
      <c r="W29" s="578" t="s">
        <v>518</v>
      </c>
      <c r="X29" s="579" t="s">
        <v>519</v>
      </c>
      <c r="Y29" s="578" t="s">
        <v>519</v>
      </c>
      <c r="Z29" s="578" t="s">
        <v>518</v>
      </c>
      <c r="AA29" s="579" t="s">
        <v>519</v>
      </c>
      <c r="AB29" s="580" t="s">
        <v>519</v>
      </c>
      <c r="AC29" s="579" t="s">
        <v>518</v>
      </c>
      <c r="AD29" s="582" t="s">
        <v>519</v>
      </c>
      <c r="AE29" s="617"/>
    </row>
    <row r="30" spans="1:34" s="601" customFormat="1" ht="29.25" customHeight="1" thickBot="1">
      <c r="A30" s="587" t="s">
        <v>68</v>
      </c>
      <c r="B30" s="706"/>
      <c r="C30" s="707"/>
      <c r="D30" s="590">
        <v>1365.28723562862</v>
      </c>
      <c r="E30" s="708">
        <v>1.3957193038737554</v>
      </c>
      <c r="F30" s="592">
        <v>978.19614003999766</v>
      </c>
      <c r="G30" s="593">
        <v>1310.1678982149747</v>
      </c>
      <c r="H30" s="708">
        <v>1.3653850176696296</v>
      </c>
      <c r="I30" s="593">
        <v>959.55930470886756</v>
      </c>
      <c r="J30" s="594">
        <v>1349.3957237945128</v>
      </c>
      <c r="K30" s="709">
        <v>1.3438465378806714</v>
      </c>
      <c r="L30" s="591">
        <v>1004.1293300666554</v>
      </c>
      <c r="M30" s="594">
        <v>1235.6017475382821</v>
      </c>
      <c r="N30" s="709">
        <v>1.3598744462424699</v>
      </c>
      <c r="O30" s="591">
        <v>908.61457905355064</v>
      </c>
      <c r="P30" s="594">
        <v>1170.8233472388781</v>
      </c>
      <c r="Q30" s="710">
        <v>1.4483626799591547</v>
      </c>
      <c r="R30" s="592">
        <v>808.37718579706598</v>
      </c>
      <c r="S30" s="598" t="s">
        <v>68</v>
      </c>
      <c r="T30" s="598"/>
      <c r="U30" s="599"/>
      <c r="V30" s="590">
        <v>1728.3043894564755</v>
      </c>
      <c r="W30" s="708">
        <v>1.4442824217728418</v>
      </c>
      <c r="X30" s="591">
        <v>1196.6526514495688</v>
      </c>
      <c r="Y30" s="591">
        <v>1643.2752298884664</v>
      </c>
      <c r="Z30" s="708">
        <v>1.483683101267198</v>
      </c>
      <c r="AA30" s="592">
        <v>1107.5648354321502</v>
      </c>
      <c r="AB30" s="593">
        <v>2382.9152845336175</v>
      </c>
      <c r="AC30" s="708">
        <v>1.9557590636620863</v>
      </c>
      <c r="AD30" s="593">
        <v>1218.4094292635909</v>
      </c>
      <c r="AE30" s="712"/>
      <c r="AF30" s="602"/>
      <c r="AG30" s="602"/>
      <c r="AH30" s="602"/>
    </row>
    <row r="31" spans="1:34" ht="29.25" customHeight="1" thickBot="1">
      <c r="A31" s="603" t="s">
        <v>69</v>
      </c>
      <c r="B31" s="614"/>
      <c r="C31" s="713"/>
      <c r="D31" s="606">
        <v>2559.0332930427517</v>
      </c>
      <c r="E31" s="714">
        <v>1.409622276872778</v>
      </c>
      <c r="F31" s="608">
        <v>1815.4035552842722</v>
      </c>
      <c r="G31" s="609">
        <v>2502.8167578582929</v>
      </c>
      <c r="H31" s="714">
        <v>1.3655344621721659</v>
      </c>
      <c r="I31" s="609">
        <v>1832.8477436424737</v>
      </c>
      <c r="J31" s="610">
        <v>2570.3858440594358</v>
      </c>
      <c r="K31" s="715">
        <v>1.3503215949882938</v>
      </c>
      <c r="L31" s="607">
        <v>1903.5360565952578</v>
      </c>
      <c r="M31" s="610">
        <v>2452.0910491752834</v>
      </c>
      <c r="N31" s="715">
        <v>1.3866648660431056</v>
      </c>
      <c r="O31" s="607">
        <v>1768.3371874650629</v>
      </c>
      <c r="P31" s="610">
        <v>1698.06246018499</v>
      </c>
      <c r="Q31" s="716">
        <v>1.3283766493352707</v>
      </c>
      <c r="R31" s="608">
        <v>1278.2989380569984</v>
      </c>
      <c r="S31" s="614" t="s">
        <v>69</v>
      </c>
      <c r="T31" s="614"/>
      <c r="U31" s="615"/>
      <c r="V31" s="606">
        <v>3161.015050140571</v>
      </c>
      <c r="W31" s="714">
        <v>1.4495368467883494</v>
      </c>
      <c r="X31" s="607">
        <v>2180.706932110239</v>
      </c>
      <c r="Y31" s="607">
        <v>3025.4552214051278</v>
      </c>
      <c r="Z31" s="714">
        <v>1.4604854685401225</v>
      </c>
      <c r="AA31" s="608">
        <v>2071.5407900835353</v>
      </c>
      <c r="AB31" s="609">
        <v>3155.0917468526895</v>
      </c>
      <c r="AC31" s="714">
        <v>1.8770810872757833</v>
      </c>
      <c r="AD31" s="609">
        <v>1680.8500006953291</v>
      </c>
      <c r="AE31" s="617"/>
    </row>
    <row r="32" spans="1:34" ht="27.25" customHeight="1">
      <c r="A32" s="617" t="s">
        <v>70</v>
      </c>
      <c r="B32" s="629" t="s">
        <v>163</v>
      </c>
      <c r="C32" s="718"/>
      <c r="D32" s="620">
        <v>2851.1251353374187</v>
      </c>
      <c r="E32" s="719">
        <v>1.35340742453736</v>
      </c>
      <c r="F32" s="670">
        <v>2106.6273789003549</v>
      </c>
      <c r="G32" s="631">
        <v>2806.2586008321614</v>
      </c>
      <c r="H32" s="720">
        <v>1.3383007033285428</v>
      </c>
      <c r="I32" s="623">
        <v>2096.8819592282962</v>
      </c>
      <c r="J32" s="625">
        <v>2986.5159338555923</v>
      </c>
      <c r="K32" s="721">
        <v>1.3317870035917738</v>
      </c>
      <c r="L32" s="670">
        <v>2242.4876694254285</v>
      </c>
      <c r="M32" s="625">
        <v>2663.6008319899993</v>
      </c>
      <c r="N32" s="721">
        <v>1.3437857817656265</v>
      </c>
      <c r="O32" s="670">
        <v>1982.1617910633363</v>
      </c>
      <c r="P32" s="625">
        <v>1760.2413634857892</v>
      </c>
      <c r="Q32" s="722">
        <v>1.2930375548258775</v>
      </c>
      <c r="R32" s="671">
        <v>1361.3226908346262</v>
      </c>
      <c r="S32" s="617" t="s">
        <v>70</v>
      </c>
      <c r="T32" s="629" t="s">
        <v>163</v>
      </c>
      <c r="U32" s="630"/>
      <c r="V32" s="752">
        <v>3840.538057287079</v>
      </c>
      <c r="W32" s="720">
        <v>1.4370278304763195</v>
      </c>
      <c r="X32" s="624">
        <v>2672.5564918350178</v>
      </c>
      <c r="Y32" s="624">
        <v>3618.0230931097717</v>
      </c>
      <c r="Z32" s="720">
        <v>1.4444283518703827</v>
      </c>
      <c r="AA32" s="753">
        <v>2504.8131244618762</v>
      </c>
      <c r="AB32" s="623">
        <v>3480.9940140948188</v>
      </c>
      <c r="AC32" s="720">
        <v>1.5654865087461773</v>
      </c>
      <c r="AD32" s="623">
        <v>2223.5860830782894</v>
      </c>
      <c r="AE32" s="617"/>
    </row>
    <row r="33" spans="1:34" ht="27.25" customHeight="1">
      <c r="A33" s="617" t="s">
        <v>71</v>
      </c>
      <c r="B33" s="629" t="s">
        <v>100</v>
      </c>
      <c r="C33" s="718"/>
      <c r="D33" s="669">
        <v>4047.5444261519901</v>
      </c>
      <c r="E33" s="719">
        <v>1.3215623718339689</v>
      </c>
      <c r="F33" s="670">
        <v>3062.6964813889945</v>
      </c>
      <c r="G33" s="673">
        <v>4026.1936683051886</v>
      </c>
      <c r="H33" s="724">
        <v>1.312200261707972</v>
      </c>
      <c r="I33" s="672">
        <v>3068.2768368485595</v>
      </c>
      <c r="J33" s="625">
        <v>4332.1610796751866</v>
      </c>
      <c r="K33" s="721">
        <v>1.3110119419662789</v>
      </c>
      <c r="L33" s="670">
        <v>3304.4405935599148</v>
      </c>
      <c r="M33" s="625">
        <v>3738.5703978600127</v>
      </c>
      <c r="N33" s="721">
        <v>1.319109981714482</v>
      </c>
      <c r="O33" s="670">
        <v>2834.1612524233155</v>
      </c>
      <c r="P33" s="625">
        <v>2157.9129993099536</v>
      </c>
      <c r="Q33" s="722">
        <v>1.2192010601920062</v>
      </c>
      <c r="R33" s="671">
        <v>1769.9402254211575</v>
      </c>
      <c r="S33" s="617" t="s">
        <v>71</v>
      </c>
      <c r="T33" s="629" t="s">
        <v>100</v>
      </c>
      <c r="U33" s="630"/>
      <c r="V33" s="669">
        <v>4737.9788665924552</v>
      </c>
      <c r="W33" s="724">
        <v>1.4060763308375059</v>
      </c>
      <c r="X33" s="670">
        <v>3369.6455609706172</v>
      </c>
      <c r="Y33" s="670">
        <v>4755.8415947515468</v>
      </c>
      <c r="Z33" s="724">
        <v>1.3922341206648294</v>
      </c>
      <c r="AA33" s="671">
        <v>3415.9783359428829</v>
      </c>
      <c r="AB33" s="672">
        <v>4407.6736323632604</v>
      </c>
      <c r="AC33" s="724">
        <v>1.479475702701649</v>
      </c>
      <c r="AD33" s="672">
        <v>2979.2132606939554</v>
      </c>
      <c r="AE33" s="617"/>
    </row>
    <row r="34" spans="1:34" ht="27.25" customHeight="1">
      <c r="A34" s="617" t="s">
        <v>73</v>
      </c>
      <c r="B34" s="629" t="s">
        <v>101</v>
      </c>
      <c r="C34" s="718"/>
      <c r="D34" s="669">
        <v>1990.8468401609575</v>
      </c>
      <c r="E34" s="719">
        <v>1.4697274972856909</v>
      </c>
      <c r="F34" s="670">
        <v>1354.5686828596972</v>
      </c>
      <c r="G34" s="673">
        <v>1887.0011921376165</v>
      </c>
      <c r="H34" s="724">
        <v>1.3992462113394843</v>
      </c>
      <c r="I34" s="672">
        <v>1348.5840996712145</v>
      </c>
      <c r="J34" s="625">
        <v>1894.4490855105435</v>
      </c>
      <c r="K34" s="721">
        <v>1.3715393296795135</v>
      </c>
      <c r="L34" s="670">
        <v>1381.2575727983083</v>
      </c>
      <c r="M34" s="625">
        <v>1881.0352450229109</v>
      </c>
      <c r="N34" s="721">
        <v>1.4426686520246514</v>
      </c>
      <c r="O34" s="670">
        <v>1303.858125968879</v>
      </c>
      <c r="P34" s="625">
        <v>1466.6151163663637</v>
      </c>
      <c r="Q34" s="722">
        <v>1.4096550809291233</v>
      </c>
      <c r="R34" s="671">
        <v>1040.4070727710903</v>
      </c>
      <c r="S34" s="617" t="s">
        <v>73</v>
      </c>
      <c r="T34" s="629" t="s">
        <v>101</v>
      </c>
      <c r="U34" s="630"/>
      <c r="V34" s="669">
        <v>2222.8118536821867</v>
      </c>
      <c r="W34" s="724">
        <v>1.4707783085136275</v>
      </c>
      <c r="X34" s="670">
        <v>1511.3167231359064</v>
      </c>
      <c r="Y34" s="670">
        <v>2216.0466529324781</v>
      </c>
      <c r="Z34" s="724">
        <v>1.4869998127156105</v>
      </c>
      <c r="AA34" s="671">
        <v>1490.2803846931606</v>
      </c>
      <c r="AB34" s="672">
        <v>2855.7660786926695</v>
      </c>
      <c r="AC34" s="724">
        <v>2.05675855088966</v>
      </c>
      <c r="AD34" s="672">
        <v>1388.479011042592</v>
      </c>
      <c r="AE34" s="617"/>
    </row>
    <row r="35" spans="1:34" ht="27.25" customHeight="1" thickBot="1">
      <c r="A35" s="617" t="s">
        <v>84</v>
      </c>
      <c r="B35" s="685" t="s">
        <v>102</v>
      </c>
      <c r="C35" s="725"/>
      <c r="D35" s="677">
        <v>1599.1949033887922</v>
      </c>
      <c r="E35" s="726">
        <v>1.4164132357698953</v>
      </c>
      <c r="F35" s="679">
        <v>1129.0454388613118</v>
      </c>
      <c r="G35" s="727">
        <v>1508.1385017525811</v>
      </c>
      <c r="H35" s="728">
        <v>1.3534845258460839</v>
      </c>
      <c r="I35" s="727">
        <v>1114.2635715098556</v>
      </c>
      <c r="J35" s="625">
        <v>1479.1164400164566</v>
      </c>
      <c r="K35" s="721">
        <v>1.3333970844962362</v>
      </c>
      <c r="L35" s="670">
        <v>1109.2842913896682</v>
      </c>
      <c r="M35" s="625">
        <v>1564.4387219592509</v>
      </c>
      <c r="N35" s="721">
        <v>1.3636550730603005</v>
      </c>
      <c r="O35" s="670">
        <v>1147.2393223664353</v>
      </c>
      <c r="P35" s="625">
        <v>1283.1790141532456</v>
      </c>
      <c r="Q35" s="722">
        <v>1.4868716447047341</v>
      </c>
      <c r="R35" s="671">
        <v>863.00590822556296</v>
      </c>
      <c r="S35" s="617" t="s">
        <v>84</v>
      </c>
      <c r="T35" s="645" t="s">
        <v>102</v>
      </c>
      <c r="U35" s="646"/>
      <c r="V35" s="754">
        <v>1702.4770631354929</v>
      </c>
      <c r="W35" s="728">
        <v>1.5386616221328919</v>
      </c>
      <c r="X35" s="755">
        <v>1106.4661902566468</v>
      </c>
      <c r="Y35" s="755">
        <v>1660.0075090423022</v>
      </c>
      <c r="Z35" s="728">
        <v>1.5233527284164177</v>
      </c>
      <c r="AA35" s="756">
        <v>1089.7065913079384</v>
      </c>
      <c r="AB35" s="727">
        <v>2655.6684421465379</v>
      </c>
      <c r="AC35" s="728">
        <v>2.1465378142512623</v>
      </c>
      <c r="AD35" s="727">
        <v>1237.1868897510508</v>
      </c>
      <c r="AE35" s="617"/>
    </row>
    <row r="36" spans="1:34" ht="29.25" customHeight="1" thickBot="1">
      <c r="A36" s="614" t="s">
        <v>86</v>
      </c>
      <c r="B36" s="729"/>
      <c r="C36" s="730"/>
      <c r="D36" s="606">
        <v>1052.0091999155404</v>
      </c>
      <c r="E36" s="714">
        <v>1.3920707087268607</v>
      </c>
      <c r="F36" s="608">
        <v>755.71534787745895</v>
      </c>
      <c r="G36" s="717">
        <v>1011.5364361299081</v>
      </c>
      <c r="H36" s="731">
        <v>1.3653475977451213</v>
      </c>
      <c r="I36" s="717">
        <v>740.86367295805553</v>
      </c>
      <c r="J36" s="610">
        <v>1018.7025616868092</v>
      </c>
      <c r="K36" s="715">
        <v>1.3420928323639691</v>
      </c>
      <c r="L36" s="607">
        <v>759.0403116097873</v>
      </c>
      <c r="M36" s="610">
        <v>954.06682894885989</v>
      </c>
      <c r="N36" s="715">
        <v>1.3536742777351114</v>
      </c>
      <c r="O36" s="607">
        <v>704.79793007897638</v>
      </c>
      <c r="P36" s="610">
        <v>1085.6498521267276</v>
      </c>
      <c r="Q36" s="716">
        <v>1.467745971793792</v>
      </c>
      <c r="R36" s="608">
        <v>739.67149151832507</v>
      </c>
      <c r="S36" s="614" t="s">
        <v>86</v>
      </c>
      <c r="T36" s="614"/>
      <c r="U36" s="615"/>
      <c r="V36" s="606">
        <v>1170.0886462425808</v>
      </c>
      <c r="W36" s="731">
        <v>1.4422351816386807</v>
      </c>
      <c r="X36" s="607">
        <v>811.30224885591508</v>
      </c>
      <c r="Y36" s="607">
        <v>1143.5367615452813</v>
      </c>
      <c r="Z36" s="731">
        <v>1.4920703949043281</v>
      </c>
      <c r="AA36" s="608">
        <v>766.40939023430258</v>
      </c>
      <c r="AB36" s="609">
        <v>1969.5216077415412</v>
      </c>
      <c r="AC36" s="731">
        <v>1.9978802361246757</v>
      </c>
      <c r="AD36" s="717">
        <v>985.80564146420397</v>
      </c>
      <c r="AE36" s="617"/>
    </row>
    <row r="37" spans="1:34" ht="27.25" customHeight="1">
      <c r="A37" s="617"/>
      <c r="B37" s="732" t="s">
        <v>103</v>
      </c>
      <c r="C37" s="733"/>
      <c r="D37" s="669">
        <v>1259.0995421496905</v>
      </c>
      <c r="E37" s="734">
        <v>1.3002547388724068</v>
      </c>
      <c r="F37" s="622">
        <v>968.34835860055659</v>
      </c>
      <c r="G37" s="735">
        <v>1178.2167818267135</v>
      </c>
      <c r="H37" s="736">
        <v>1.2603798326155748</v>
      </c>
      <c r="I37" s="735">
        <v>934.81088108308245</v>
      </c>
      <c r="J37" s="661">
        <v>1160.2960391351066</v>
      </c>
      <c r="K37" s="737">
        <v>1.2384346956528787</v>
      </c>
      <c r="L37" s="621">
        <v>936.90530732702155</v>
      </c>
      <c r="M37" s="661">
        <v>1197.9808059734278</v>
      </c>
      <c r="N37" s="737">
        <v>1.2885750411013119</v>
      </c>
      <c r="O37" s="621">
        <v>929.69424966476493</v>
      </c>
      <c r="P37" s="661">
        <v>1301.4404923204679</v>
      </c>
      <c r="Q37" s="738">
        <v>1.3798973269886685</v>
      </c>
      <c r="R37" s="622">
        <v>943.14299105179373</v>
      </c>
      <c r="S37" s="548"/>
      <c r="T37" s="665" t="s">
        <v>103</v>
      </c>
      <c r="U37" s="666"/>
      <c r="V37" s="620">
        <v>1213.8867421491316</v>
      </c>
      <c r="W37" s="736">
        <v>1.2731809204435027</v>
      </c>
      <c r="X37" s="621">
        <v>953.42831694829647</v>
      </c>
      <c r="Y37" s="621">
        <v>1182.3386987629387</v>
      </c>
      <c r="Z37" s="736">
        <v>1.286251004648258</v>
      </c>
      <c r="AA37" s="622">
        <v>919.21304200362101</v>
      </c>
      <c r="AB37" s="735">
        <v>2663.008963136132</v>
      </c>
      <c r="AC37" s="736">
        <v>1.9923769702524703</v>
      </c>
      <c r="AD37" s="735">
        <v>1336.5989483399221</v>
      </c>
      <c r="AE37" s="617"/>
    </row>
    <row r="38" spans="1:34" ht="27.25" customHeight="1">
      <c r="A38" s="617" t="s">
        <v>88</v>
      </c>
      <c r="B38" s="740" t="s">
        <v>104</v>
      </c>
      <c r="C38" s="718"/>
      <c r="D38" s="669">
        <v>1191.2150401804772</v>
      </c>
      <c r="E38" s="719">
        <v>1.4304643636518017</v>
      </c>
      <c r="F38" s="671">
        <v>832.74709279681031</v>
      </c>
      <c r="G38" s="672">
        <v>1191.5079994794924</v>
      </c>
      <c r="H38" s="724">
        <v>1.4304630408156713</v>
      </c>
      <c r="I38" s="672">
        <v>832.95266321601491</v>
      </c>
      <c r="J38" s="625">
        <v>1116.3151166862481</v>
      </c>
      <c r="K38" s="721">
        <v>1.2534309618638382</v>
      </c>
      <c r="L38" s="670">
        <v>890.60758083261283</v>
      </c>
      <c r="M38" s="625">
        <v>1115.3932073778196</v>
      </c>
      <c r="N38" s="721">
        <v>1.2634514339184433</v>
      </c>
      <c r="O38" s="670">
        <v>882.81446950324096</v>
      </c>
      <c r="P38" s="625">
        <v>1240.9416640665179</v>
      </c>
      <c r="Q38" s="722">
        <v>1.5383737530507853</v>
      </c>
      <c r="R38" s="671">
        <v>806.6581099720255</v>
      </c>
      <c r="S38" s="548" t="s">
        <v>88</v>
      </c>
      <c r="T38" s="629" t="s">
        <v>104</v>
      </c>
      <c r="U38" s="630"/>
      <c r="V38" s="669">
        <v>934.45379396024464</v>
      </c>
      <c r="W38" s="724">
        <v>1.2558295107033639</v>
      </c>
      <c r="X38" s="670">
        <v>744.09287725439469</v>
      </c>
      <c r="Y38" s="670">
        <v>889.9168868709578</v>
      </c>
      <c r="Z38" s="724">
        <v>1.2570623530957561</v>
      </c>
      <c r="AA38" s="671">
        <v>707.93376691249057</v>
      </c>
      <c r="AB38" s="672">
        <v>1155.9782216351923</v>
      </c>
      <c r="AC38" s="724">
        <v>1.430623472909798</v>
      </c>
      <c r="AD38" s="672">
        <v>808.02408427145781</v>
      </c>
      <c r="AE38" s="617"/>
    </row>
    <row r="39" spans="1:34" ht="27.25" customHeight="1">
      <c r="A39" s="617"/>
      <c r="B39" s="740" t="s">
        <v>105</v>
      </c>
      <c r="C39" s="718"/>
      <c r="D39" s="669">
        <v>1290.551859369712</v>
      </c>
      <c r="E39" s="719">
        <v>1.4700431703343428</v>
      </c>
      <c r="F39" s="671">
        <v>877.90065313265052</v>
      </c>
      <c r="G39" s="672">
        <v>1245.9411773745094</v>
      </c>
      <c r="H39" s="719">
        <v>1.4193303272611353</v>
      </c>
      <c r="I39" s="672">
        <v>877.83735290063669</v>
      </c>
      <c r="J39" s="625">
        <v>1234.1873752392651</v>
      </c>
      <c r="K39" s="721">
        <v>1.3935551164271658</v>
      </c>
      <c r="L39" s="670">
        <v>885.63944166306692</v>
      </c>
      <c r="M39" s="625">
        <v>1274.674565152668</v>
      </c>
      <c r="N39" s="721">
        <v>1.4263305883103834</v>
      </c>
      <c r="O39" s="670">
        <v>893.67400208575384</v>
      </c>
      <c r="P39" s="625">
        <v>1289.644477615177</v>
      </c>
      <c r="Q39" s="722">
        <v>1.5175814921769679</v>
      </c>
      <c r="R39" s="671">
        <v>849.80245493451844</v>
      </c>
      <c r="S39" s="548"/>
      <c r="T39" s="629" t="s">
        <v>105</v>
      </c>
      <c r="U39" s="630"/>
      <c r="V39" s="669">
        <v>1250.7821825726141</v>
      </c>
      <c r="W39" s="719">
        <v>1.5424564315352698</v>
      </c>
      <c r="X39" s="670">
        <v>810.90276328107348</v>
      </c>
      <c r="Y39" s="670">
        <v>1206.725107403337</v>
      </c>
      <c r="Z39" s="719">
        <v>1.6271222566356944</v>
      </c>
      <c r="AA39" s="671">
        <v>741.63149233691377</v>
      </c>
      <c r="AB39" s="672">
        <v>2079.8263677170403</v>
      </c>
      <c r="AC39" s="719">
        <v>2.3672801658997926</v>
      </c>
      <c r="AD39" s="672">
        <v>878.57212579927466</v>
      </c>
      <c r="AE39" s="617"/>
    </row>
    <row r="40" spans="1:34" ht="27.25" customHeight="1">
      <c r="A40" s="617" t="s">
        <v>91</v>
      </c>
      <c r="B40" s="740" t="s">
        <v>106</v>
      </c>
      <c r="C40" s="718"/>
      <c r="D40" s="669">
        <v>1046.876844434966</v>
      </c>
      <c r="E40" s="719">
        <v>2.1948092833966855</v>
      </c>
      <c r="F40" s="671">
        <v>476.97850212061252</v>
      </c>
      <c r="G40" s="672">
        <v>1023.9225237578413</v>
      </c>
      <c r="H40" s="719">
        <v>2.1323740311826236</v>
      </c>
      <c r="I40" s="672">
        <v>480.17960675968726</v>
      </c>
      <c r="J40" s="625">
        <v>978.05531887176289</v>
      </c>
      <c r="K40" s="721">
        <v>2.1098212416635587</v>
      </c>
      <c r="L40" s="670">
        <v>463.57260016046791</v>
      </c>
      <c r="M40" s="625">
        <v>1084.0280666512529</v>
      </c>
      <c r="N40" s="721">
        <v>2.114479270007195</v>
      </c>
      <c r="O40" s="670">
        <v>512.66904434942239</v>
      </c>
      <c r="P40" s="625">
        <v>1179.2525199918632</v>
      </c>
      <c r="Q40" s="722">
        <v>1.5004695905833743</v>
      </c>
      <c r="R40" s="671">
        <v>785.9223055186186</v>
      </c>
      <c r="S40" s="548" t="s">
        <v>91</v>
      </c>
      <c r="T40" s="629" t="s">
        <v>106</v>
      </c>
      <c r="U40" s="630"/>
      <c r="V40" s="669">
        <v>1084.4021402486412</v>
      </c>
      <c r="W40" s="719">
        <v>2.567188814587436</v>
      </c>
      <c r="X40" s="670">
        <v>422.40840801688819</v>
      </c>
      <c r="Y40" s="670">
        <v>1099.4559361185795</v>
      </c>
      <c r="Z40" s="719">
        <v>2.6682963027631064</v>
      </c>
      <c r="AA40" s="671">
        <v>412.04417027451478</v>
      </c>
      <c r="AB40" s="672">
        <v>1435.549992151475</v>
      </c>
      <c r="AC40" s="719">
        <v>3.2519917784855941</v>
      </c>
      <c r="AD40" s="672">
        <v>441.4371529622963</v>
      </c>
      <c r="AE40" s="617"/>
    </row>
    <row r="41" spans="1:34" ht="27.25" customHeight="1">
      <c r="A41" s="617"/>
      <c r="B41" s="740" t="s">
        <v>107</v>
      </c>
      <c r="C41" s="718"/>
      <c r="D41" s="669">
        <v>501.91333226716898</v>
      </c>
      <c r="E41" s="719">
        <v>1.2609612725440076</v>
      </c>
      <c r="F41" s="671">
        <v>398.0402437376618</v>
      </c>
      <c r="G41" s="672">
        <v>499.56038304141657</v>
      </c>
      <c r="H41" s="719">
        <v>1.2582092117323556</v>
      </c>
      <c r="I41" s="672">
        <v>397.04079288499304</v>
      </c>
      <c r="J41" s="625">
        <v>514.26966915244066</v>
      </c>
      <c r="K41" s="721">
        <v>1.2443576600055368</v>
      </c>
      <c r="L41" s="670">
        <v>413.28123390999372</v>
      </c>
      <c r="M41" s="625">
        <v>481.94818556140984</v>
      </c>
      <c r="N41" s="721">
        <v>1.2808598352881426</v>
      </c>
      <c r="O41" s="670">
        <v>376.26926247788123</v>
      </c>
      <c r="P41" s="625">
        <v>486.48524209575015</v>
      </c>
      <c r="Q41" s="722">
        <v>1.2275846046014907</v>
      </c>
      <c r="R41" s="671">
        <v>396.29467514679146</v>
      </c>
      <c r="S41" s="548"/>
      <c r="T41" s="629" t="s">
        <v>107</v>
      </c>
      <c r="U41" s="630"/>
      <c r="V41" s="669">
        <v>539.14107456798592</v>
      </c>
      <c r="W41" s="719">
        <v>1.3381882804720591</v>
      </c>
      <c r="X41" s="670">
        <v>402.88880304481415</v>
      </c>
      <c r="Y41" s="670">
        <v>534.35738744451487</v>
      </c>
      <c r="Z41" s="719">
        <v>1.3450904216466131</v>
      </c>
      <c r="AA41" s="671">
        <v>397.26503054744313</v>
      </c>
      <c r="AB41" s="672">
        <v>627.49136831048691</v>
      </c>
      <c r="AC41" s="719">
        <v>1.4078400865942828</v>
      </c>
      <c r="AD41" s="672">
        <v>445.71210486587023</v>
      </c>
      <c r="AE41" s="617"/>
    </row>
    <row r="42" spans="1:34" ht="27.25" customHeight="1">
      <c r="A42" s="617" t="s">
        <v>47</v>
      </c>
      <c r="B42" s="740" t="s">
        <v>709</v>
      </c>
      <c r="C42" s="718"/>
      <c r="D42" s="669">
        <v>1439.1567409895947</v>
      </c>
      <c r="E42" s="719">
        <v>1.4785681003480364</v>
      </c>
      <c r="F42" s="671">
        <v>973.34491434708707</v>
      </c>
      <c r="G42" s="672">
        <v>1443.3138574240277</v>
      </c>
      <c r="H42" s="719">
        <v>1.4782838094979489</v>
      </c>
      <c r="I42" s="672">
        <v>976.34422304483076</v>
      </c>
      <c r="J42" s="625">
        <v>1502.4604550495953</v>
      </c>
      <c r="K42" s="721">
        <v>1.4863454877692885</v>
      </c>
      <c r="L42" s="670">
        <v>1010.8420063928019</v>
      </c>
      <c r="M42" s="625">
        <v>1391.2528708932894</v>
      </c>
      <c r="N42" s="721">
        <v>1.4743327206209633</v>
      </c>
      <c r="O42" s="670">
        <v>943.64918544798888</v>
      </c>
      <c r="P42" s="625">
        <v>841.59442806615198</v>
      </c>
      <c r="Q42" s="722">
        <v>1.3753104020020688</v>
      </c>
      <c r="R42" s="671">
        <v>611.93053352975801</v>
      </c>
      <c r="S42" s="548" t="s">
        <v>47</v>
      </c>
      <c r="T42" s="629" t="s">
        <v>108</v>
      </c>
      <c r="U42" s="630"/>
      <c r="V42" s="669">
        <v>804.71559092248742</v>
      </c>
      <c r="W42" s="719">
        <v>1.3295019157088122</v>
      </c>
      <c r="X42" s="670">
        <v>605.27599201950784</v>
      </c>
      <c r="Y42" s="670">
        <v>778.49814409852104</v>
      </c>
      <c r="Z42" s="719">
        <v>1.2864993957530069</v>
      </c>
      <c r="AA42" s="671">
        <v>605.12903983359797</v>
      </c>
      <c r="AB42" s="672">
        <v>996.88941472121758</v>
      </c>
      <c r="AC42" s="719">
        <v>1.5088132368828973</v>
      </c>
      <c r="AD42" s="672">
        <v>660.71094178675253</v>
      </c>
      <c r="AE42" s="617"/>
    </row>
    <row r="43" spans="1:34" ht="27.25" customHeight="1">
      <c r="A43" s="617"/>
      <c r="B43" s="740" t="s">
        <v>109</v>
      </c>
      <c r="C43" s="718"/>
      <c r="D43" s="669">
        <v>785.26277043422749</v>
      </c>
      <c r="E43" s="719">
        <v>1.1311245708296183</v>
      </c>
      <c r="F43" s="671">
        <v>694.23190927439589</v>
      </c>
      <c r="G43" s="672">
        <v>770.05088039533882</v>
      </c>
      <c r="H43" s="719">
        <v>1.1276434655936465</v>
      </c>
      <c r="I43" s="672">
        <v>682.88506419885698</v>
      </c>
      <c r="J43" s="625">
        <v>803.05510694811676</v>
      </c>
      <c r="K43" s="721">
        <v>1.1181808923777596</v>
      </c>
      <c r="L43" s="670">
        <v>718.17995855791935</v>
      </c>
      <c r="M43" s="625">
        <v>664.84532065851613</v>
      </c>
      <c r="N43" s="721">
        <v>1.1234398734656821</v>
      </c>
      <c r="O43" s="670">
        <v>591.79430636331722</v>
      </c>
      <c r="P43" s="625">
        <v>640.8422775328678</v>
      </c>
      <c r="Q43" s="722">
        <v>1.1535193890687785</v>
      </c>
      <c r="R43" s="671">
        <v>555.55397126892819</v>
      </c>
      <c r="S43" s="548"/>
      <c r="T43" s="629" t="s">
        <v>109</v>
      </c>
      <c r="U43" s="630"/>
      <c r="V43" s="669">
        <v>1418.6785221914024</v>
      </c>
      <c r="W43" s="719">
        <v>1.2328441711776892</v>
      </c>
      <c r="X43" s="670">
        <v>1150.7362855406072</v>
      </c>
      <c r="Y43" s="670">
        <v>1368.2064542161793</v>
      </c>
      <c r="Z43" s="719">
        <v>1.2322166891367796</v>
      </c>
      <c r="AA43" s="671">
        <v>1110.3618919288185</v>
      </c>
      <c r="AB43" s="672">
        <v>1186.7139857337611</v>
      </c>
      <c r="AC43" s="719">
        <v>1.2229930976197676</v>
      </c>
      <c r="AD43" s="672">
        <v>970.33579996762512</v>
      </c>
      <c r="AE43" s="617"/>
    </row>
    <row r="44" spans="1:34" ht="27.25" customHeight="1">
      <c r="A44" s="617" t="s">
        <v>98</v>
      </c>
      <c r="B44" s="740" t="s">
        <v>710</v>
      </c>
      <c r="C44" s="718"/>
      <c r="D44" s="669">
        <v>779.04375407900352</v>
      </c>
      <c r="E44" s="719">
        <v>1.3342051733767439</v>
      </c>
      <c r="F44" s="671">
        <v>583.90101434498206</v>
      </c>
      <c r="G44" s="672">
        <v>777.34601569539882</v>
      </c>
      <c r="H44" s="719">
        <v>1.3286855482338116</v>
      </c>
      <c r="I44" s="672">
        <v>585.04889793428208</v>
      </c>
      <c r="J44" s="625">
        <v>780.5237181660782</v>
      </c>
      <c r="K44" s="721">
        <v>1.2725662598673058</v>
      </c>
      <c r="L44" s="670">
        <v>613.34623019744822</v>
      </c>
      <c r="M44" s="625">
        <v>708.68540100508471</v>
      </c>
      <c r="N44" s="721">
        <v>1.265840867640871</v>
      </c>
      <c r="O44" s="670">
        <v>559.85346904295432</v>
      </c>
      <c r="P44" s="625">
        <v>920.54281686345689</v>
      </c>
      <c r="Q44" s="722">
        <v>1.5895400866672815</v>
      </c>
      <c r="R44" s="671">
        <v>579.12526056107106</v>
      </c>
      <c r="S44" s="548" t="s">
        <v>98</v>
      </c>
      <c r="T44" s="629" t="s">
        <v>110</v>
      </c>
      <c r="U44" s="630"/>
      <c r="V44" s="669">
        <v>753.83687077140098</v>
      </c>
      <c r="W44" s="719">
        <v>1.4316371045688461</v>
      </c>
      <c r="X44" s="670">
        <v>526.55583483108137</v>
      </c>
      <c r="Y44" s="670">
        <v>732.10468395235921</v>
      </c>
      <c r="Z44" s="719">
        <v>1.4683473704145362</v>
      </c>
      <c r="AA44" s="671">
        <v>498.59093202562502</v>
      </c>
      <c r="AB44" s="672">
        <v>877.80078883835836</v>
      </c>
      <c r="AC44" s="719">
        <v>1.6552804446690248</v>
      </c>
      <c r="AD44" s="672">
        <v>530.30336440292785</v>
      </c>
      <c r="AE44" s="617"/>
    </row>
    <row r="45" spans="1:34" ht="27.25" customHeight="1" thickBot="1">
      <c r="A45" s="741"/>
      <c r="B45" s="742" t="s">
        <v>111</v>
      </c>
      <c r="C45" s="725"/>
      <c r="D45" s="677">
        <v>1108.3875257401137</v>
      </c>
      <c r="E45" s="726">
        <v>1.3661733005820198</v>
      </c>
      <c r="F45" s="679">
        <v>811.30814463137017</v>
      </c>
      <c r="G45" s="680">
        <v>1053.9836432500692</v>
      </c>
      <c r="H45" s="726">
        <v>1.3240244060662729</v>
      </c>
      <c r="I45" s="680">
        <v>796.04547954028646</v>
      </c>
      <c r="J45" s="681">
        <v>1049.5529392984713</v>
      </c>
      <c r="K45" s="743">
        <v>1.3219294800145722</v>
      </c>
      <c r="L45" s="678">
        <v>793.95531695601619</v>
      </c>
      <c r="M45" s="681">
        <v>1029.1122925595034</v>
      </c>
      <c r="N45" s="743">
        <v>1.3299508623302849</v>
      </c>
      <c r="O45" s="678">
        <v>773.79722943773686</v>
      </c>
      <c r="P45" s="681">
        <v>1188.2456634639209</v>
      </c>
      <c r="Q45" s="744">
        <v>1.3504811665222307</v>
      </c>
      <c r="R45" s="679">
        <v>879.86837056298987</v>
      </c>
      <c r="S45" s="674"/>
      <c r="T45" s="685" t="s">
        <v>111</v>
      </c>
      <c r="U45" s="686"/>
      <c r="V45" s="677">
        <v>1275.9123612816791</v>
      </c>
      <c r="W45" s="726">
        <v>1.2906732164787318</v>
      </c>
      <c r="X45" s="678">
        <v>988.56344502342449</v>
      </c>
      <c r="Y45" s="678">
        <v>1210.6030008289661</v>
      </c>
      <c r="Z45" s="726">
        <v>1.3110841764485148</v>
      </c>
      <c r="AA45" s="679">
        <v>923.36024076521642</v>
      </c>
      <c r="AB45" s="680">
        <v>1723.0131413240458</v>
      </c>
      <c r="AC45" s="726">
        <v>1.8423486956498933</v>
      </c>
      <c r="AD45" s="680">
        <v>935.22640170798309</v>
      </c>
      <c r="AE45" s="617"/>
    </row>
    <row r="46" spans="1:34" s="746" customFormat="1" ht="14">
      <c r="B46" s="545"/>
      <c r="T46" s="545"/>
      <c r="AF46" s="748"/>
      <c r="AG46" s="748"/>
      <c r="AH46" s="748"/>
    </row>
    <row r="47" spans="1:34" s="746" customFormat="1" ht="14">
      <c r="B47" s="747"/>
      <c r="T47" s="747"/>
      <c r="AF47" s="748"/>
      <c r="AG47" s="748"/>
      <c r="AH47" s="748"/>
    </row>
    <row r="48" spans="1:34" s="746" customFormat="1" ht="14">
      <c r="B48" s="749"/>
      <c r="T48" s="749"/>
      <c r="AF48" s="748"/>
      <c r="AG48" s="748"/>
      <c r="AH48" s="748"/>
    </row>
    <row r="49" spans="2:34" s="746" customFormat="1" ht="14">
      <c r="B49" s="747"/>
      <c r="T49" s="747"/>
      <c r="AF49" s="748"/>
      <c r="AG49" s="748"/>
      <c r="AH49" s="748"/>
    </row>
    <row r="50" spans="2:34" s="746" customFormat="1" ht="14">
      <c r="B50" s="747"/>
      <c r="E50" s="748"/>
      <c r="T50" s="747"/>
      <c r="AC50" s="748"/>
      <c r="AF50" s="748"/>
      <c r="AG50" s="748"/>
      <c r="AH50" s="748"/>
    </row>
    <row r="51" spans="2:34" s="746" customFormat="1" ht="14">
      <c r="B51" s="747"/>
      <c r="E51" s="748"/>
      <c r="T51" s="545"/>
      <c r="AC51" s="748"/>
      <c r="AF51" s="748"/>
      <c r="AG51" s="748"/>
      <c r="AH51" s="748"/>
    </row>
    <row r="52" spans="2:34" s="746" customFormat="1" ht="14">
      <c r="B52" s="545"/>
      <c r="E52" s="748"/>
      <c r="T52" s="545"/>
      <c r="AC52" s="748"/>
      <c r="AF52" s="748"/>
      <c r="AG52" s="748"/>
      <c r="AH52" s="748"/>
    </row>
    <row r="53" spans="2:34" ht="21">
      <c r="B53" s="747"/>
      <c r="C53" s="750"/>
      <c r="T53" s="747"/>
      <c r="U53" s="750"/>
    </row>
  </sheetData>
  <mergeCells count="10">
    <mergeCell ref="D26:F27"/>
    <mergeCell ref="V27:X27"/>
    <mergeCell ref="Y27:AA27"/>
    <mergeCell ref="D1:R1"/>
    <mergeCell ref="V1:AD1"/>
    <mergeCell ref="D3:F4"/>
    <mergeCell ref="V4:X4"/>
    <mergeCell ref="Y4:AA4"/>
    <mergeCell ref="D24:R24"/>
    <mergeCell ref="V24:AD24"/>
  </mergeCells>
  <phoneticPr fontId="2"/>
  <printOptions horizontalCentered="1"/>
  <pageMargins left="0.47244094488188981" right="0.55118110236220474" top="0.59055118110236227" bottom="0.27559055118110237" header="0.51181102362204722" footer="0.27559055118110237"/>
  <pageSetup paperSize="9" scale="47" orientation="landscape" r:id="rId1"/>
  <headerFooter alignWithMargins="0"/>
  <colBreaks count="1" manualBreakCount="1">
    <brk id="18" max="49"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1112">
    <pageSetUpPr fitToPage="1"/>
  </sheetPr>
  <dimension ref="A1:M123"/>
  <sheetViews>
    <sheetView zoomScale="80" zoomScaleNormal="80" workbookViewId="0">
      <pane xSplit="2" ySplit="9" topLeftCell="C10" activePane="bottomRight" state="frozen"/>
      <selection sqref="A1:R1"/>
      <selection pane="topRight" sqref="A1:R1"/>
      <selection pane="bottomLeft" sqref="A1:R1"/>
      <selection pane="bottomRight"/>
    </sheetView>
  </sheetViews>
  <sheetFormatPr defaultColWidth="9" defaultRowHeight="12"/>
  <cols>
    <col min="1" max="1" width="19.90625" style="82" customWidth="1"/>
    <col min="2" max="2" width="17.26953125" style="117" bestFit="1" customWidth="1"/>
    <col min="3" max="3" width="13.453125" style="118" customWidth="1"/>
    <col min="4" max="4" width="19.36328125" style="118" customWidth="1"/>
    <col min="5" max="5" width="13.453125" style="118" customWidth="1"/>
    <col min="6" max="6" width="13.36328125" style="118" customWidth="1"/>
    <col min="7" max="7" width="19.453125" style="118" customWidth="1"/>
    <col min="8" max="8" width="19.36328125" style="118" customWidth="1"/>
    <col min="9" max="10" width="13.36328125" style="118" customWidth="1"/>
    <col min="11" max="12" width="19.36328125" style="118" customWidth="1"/>
    <col min="13" max="16384" width="9" style="118"/>
  </cols>
  <sheetData>
    <row r="1" spans="1:13" ht="16.5">
      <c r="A1" s="101"/>
    </row>
    <row r="2" spans="1:13" ht="19">
      <c r="A2" s="101" t="s">
        <v>275</v>
      </c>
      <c r="B2" s="949" t="s">
        <v>338</v>
      </c>
      <c r="C2" s="949"/>
      <c r="D2" s="949"/>
      <c r="E2" s="949"/>
      <c r="F2" s="949"/>
      <c r="G2" s="949"/>
      <c r="H2" s="949"/>
      <c r="I2" s="949"/>
      <c r="J2" s="949"/>
      <c r="K2" s="949"/>
      <c r="L2" s="949"/>
      <c r="M2" s="119"/>
    </row>
    <row r="3" spans="1:13" s="122" customFormat="1" ht="13">
      <c r="A3" s="120"/>
      <c r="B3" s="121"/>
      <c r="L3" s="8" t="s">
        <v>715</v>
      </c>
    </row>
    <row r="4" spans="1:13" s="394" customFormat="1">
      <c r="A4" s="958" t="s">
        <v>112</v>
      </c>
      <c r="B4" s="959"/>
      <c r="C4" s="962" t="s">
        <v>492</v>
      </c>
      <c r="D4" s="963"/>
      <c r="E4" s="962" t="s">
        <v>193</v>
      </c>
      <c r="F4" s="787"/>
      <c r="G4" s="787"/>
      <c r="H4" s="788"/>
      <c r="I4" s="952" t="s">
        <v>232</v>
      </c>
      <c r="J4" s="953"/>
      <c r="K4" s="953"/>
      <c r="L4" s="953"/>
    </row>
    <row r="5" spans="1:13" s="394" customFormat="1">
      <c r="A5" s="960"/>
      <c r="B5" s="961"/>
      <c r="C5" s="395" t="s">
        <v>493</v>
      </c>
      <c r="D5" s="395" t="s">
        <v>494</v>
      </c>
      <c r="E5" s="395" t="s">
        <v>493</v>
      </c>
      <c r="F5" s="395" t="s">
        <v>516</v>
      </c>
      <c r="G5" s="395" t="s">
        <v>517</v>
      </c>
      <c r="H5" s="395" t="s">
        <v>494</v>
      </c>
      <c r="I5" s="395" t="s">
        <v>493</v>
      </c>
      <c r="J5" s="395" t="s">
        <v>204</v>
      </c>
      <c r="K5" s="395" t="s">
        <v>523</v>
      </c>
      <c r="L5" s="395" t="s">
        <v>494</v>
      </c>
    </row>
    <row r="6" spans="1:13" s="126" customFormat="1" ht="13.5" customHeight="1">
      <c r="A6" s="123"/>
      <c r="B6" s="124"/>
      <c r="C6" s="125" t="s">
        <v>495</v>
      </c>
      <c r="D6" s="125" t="s">
        <v>586</v>
      </c>
      <c r="E6" s="125" t="s">
        <v>495</v>
      </c>
      <c r="F6" s="125" t="s">
        <v>518</v>
      </c>
      <c r="G6" s="125" t="s">
        <v>519</v>
      </c>
      <c r="H6" s="125" t="s">
        <v>586</v>
      </c>
      <c r="I6" s="125" t="s">
        <v>495</v>
      </c>
      <c r="J6" s="125" t="s">
        <v>205</v>
      </c>
      <c r="K6" s="125" t="s">
        <v>586</v>
      </c>
      <c r="L6" s="125" t="s">
        <v>586</v>
      </c>
    </row>
    <row r="7" spans="1:13" s="403" customFormat="1" ht="17.25" customHeight="1">
      <c r="A7" s="950" t="s">
        <v>716</v>
      </c>
      <c r="B7" s="951" t="s">
        <v>723</v>
      </c>
      <c r="C7" s="402">
        <v>5405569</v>
      </c>
      <c r="D7" s="402">
        <v>2591005304788.5</v>
      </c>
      <c r="E7" s="402">
        <v>5405569</v>
      </c>
      <c r="F7" s="402">
        <v>43397908</v>
      </c>
      <c r="G7" s="402">
        <v>329081233583</v>
      </c>
      <c r="H7" s="402">
        <v>2563603194535.5</v>
      </c>
      <c r="I7" s="402">
        <v>4277824</v>
      </c>
      <c r="J7" s="402">
        <v>87993409</v>
      </c>
      <c r="K7" s="402">
        <v>59238218993</v>
      </c>
      <c r="L7" s="402">
        <v>27402110253</v>
      </c>
    </row>
    <row r="8" spans="1:13" s="403" customFormat="1" ht="17.25" customHeight="1">
      <c r="A8" s="950" t="s">
        <v>717</v>
      </c>
      <c r="B8" s="951" t="s">
        <v>724</v>
      </c>
      <c r="C8" s="513">
        <v>6730213</v>
      </c>
      <c r="D8" s="513">
        <v>2671211176147.5</v>
      </c>
      <c r="E8" s="513">
        <v>6730213</v>
      </c>
      <c r="F8" s="513">
        <v>44752688</v>
      </c>
      <c r="G8" s="513">
        <v>341470257109</v>
      </c>
      <c r="H8" s="513">
        <v>2644391602768.5</v>
      </c>
      <c r="I8" s="513">
        <v>4385387</v>
      </c>
      <c r="J8" s="513">
        <v>87078492</v>
      </c>
      <c r="K8" s="513">
        <v>58604453230</v>
      </c>
      <c r="L8" s="513">
        <v>26819573379</v>
      </c>
    </row>
    <row r="9" spans="1:13" s="403" customFormat="1" ht="17.25" customHeight="1">
      <c r="A9" s="973" t="s">
        <v>718</v>
      </c>
      <c r="B9" s="974" t="s">
        <v>725</v>
      </c>
      <c r="C9" s="510">
        <v>7294219</v>
      </c>
      <c r="D9" s="510">
        <v>2743117597815.5</v>
      </c>
      <c r="E9" s="510">
        <v>7294219</v>
      </c>
      <c r="F9" s="510">
        <v>44748198</v>
      </c>
      <c r="G9" s="510">
        <v>349927688502</v>
      </c>
      <c r="H9" s="510">
        <v>2716742431689.5</v>
      </c>
      <c r="I9" s="510">
        <v>4389121</v>
      </c>
      <c r="J9" s="510">
        <v>85443929</v>
      </c>
      <c r="K9" s="510">
        <v>57489716876</v>
      </c>
      <c r="L9" s="510">
        <v>26375166126</v>
      </c>
    </row>
    <row r="10" spans="1:13" s="404" customFormat="1" ht="19.5" customHeight="1">
      <c r="A10" s="373"/>
      <c r="B10" s="23" t="s">
        <v>499</v>
      </c>
      <c r="C10" s="512">
        <v>3929967</v>
      </c>
      <c r="D10" s="512">
        <v>2293401676211.5</v>
      </c>
      <c r="E10" s="512">
        <v>3929967</v>
      </c>
      <c r="F10" s="512">
        <v>30286219</v>
      </c>
      <c r="G10" s="512">
        <v>257625208379</v>
      </c>
      <c r="H10" s="512">
        <v>2278581515679.5</v>
      </c>
      <c r="I10" s="512">
        <v>3692808</v>
      </c>
      <c r="J10" s="512">
        <v>66360605</v>
      </c>
      <c r="K10" s="512">
        <v>44583992000</v>
      </c>
      <c r="L10" s="512">
        <v>14820160532</v>
      </c>
    </row>
    <row r="11" spans="1:13" s="406" customFormat="1" ht="19.5" customHeight="1">
      <c r="A11" s="396"/>
      <c r="B11" s="355" t="s">
        <v>393</v>
      </c>
      <c r="C11" s="405">
        <v>1859488</v>
      </c>
      <c r="D11" s="405">
        <v>1085130576454</v>
      </c>
      <c r="E11" s="405">
        <v>1859488</v>
      </c>
      <c r="F11" s="405">
        <v>14223299</v>
      </c>
      <c r="G11" s="405">
        <v>122396232028</v>
      </c>
      <c r="H11" s="405">
        <v>1078085734770</v>
      </c>
      <c r="I11" s="405">
        <v>1787578</v>
      </c>
      <c r="J11" s="405">
        <v>31620940</v>
      </c>
      <c r="K11" s="405">
        <v>21314222140</v>
      </c>
      <c r="L11" s="405">
        <v>7044841684</v>
      </c>
    </row>
    <row r="12" spans="1:13" s="406" customFormat="1" ht="19.5" customHeight="1">
      <c r="A12" s="488"/>
      <c r="B12" s="478" t="s">
        <v>394</v>
      </c>
      <c r="C12" s="405">
        <v>858942</v>
      </c>
      <c r="D12" s="405">
        <v>458354883142</v>
      </c>
      <c r="E12" s="405">
        <v>858942</v>
      </c>
      <c r="F12" s="405">
        <v>6412156</v>
      </c>
      <c r="G12" s="405">
        <v>52797876393</v>
      </c>
      <c r="H12" s="405">
        <v>455149581996</v>
      </c>
      <c r="I12" s="405">
        <v>812544</v>
      </c>
      <c r="J12" s="405">
        <v>14161055</v>
      </c>
      <c r="K12" s="405">
        <v>9455393598</v>
      </c>
      <c r="L12" s="405">
        <v>3205301146</v>
      </c>
    </row>
    <row r="13" spans="1:13" s="406" customFormat="1" ht="19.5" customHeight="1">
      <c r="A13" s="396" t="s">
        <v>498</v>
      </c>
      <c r="B13" s="24" t="s">
        <v>395</v>
      </c>
      <c r="C13" s="405">
        <v>551637</v>
      </c>
      <c r="D13" s="405">
        <v>287805439445</v>
      </c>
      <c r="E13" s="405">
        <v>551637</v>
      </c>
      <c r="F13" s="405">
        <v>3714559</v>
      </c>
      <c r="G13" s="405">
        <v>32088608562</v>
      </c>
      <c r="H13" s="405">
        <v>286363855447</v>
      </c>
      <c r="I13" s="405">
        <v>454878</v>
      </c>
      <c r="J13" s="405">
        <v>6883184</v>
      </c>
      <c r="K13" s="405">
        <v>4488975038</v>
      </c>
      <c r="L13" s="405">
        <v>1441583998</v>
      </c>
    </row>
    <row r="14" spans="1:13" s="406" customFormat="1" ht="19.5" customHeight="1">
      <c r="A14" s="488"/>
      <c r="B14" s="478" t="s">
        <v>396</v>
      </c>
      <c r="C14" s="405">
        <v>256015</v>
      </c>
      <c r="D14" s="405">
        <v>176403081666</v>
      </c>
      <c r="E14" s="405">
        <v>256015</v>
      </c>
      <c r="F14" s="405">
        <v>2175963</v>
      </c>
      <c r="G14" s="405">
        <v>19410867170</v>
      </c>
      <c r="H14" s="405">
        <v>175282571015</v>
      </c>
      <c r="I14" s="405">
        <v>247791</v>
      </c>
      <c r="J14" s="405">
        <v>4935959</v>
      </c>
      <c r="K14" s="405">
        <v>3359173591</v>
      </c>
      <c r="L14" s="405">
        <v>1120510651</v>
      </c>
    </row>
    <row r="15" spans="1:13" s="406" customFormat="1" ht="19.5" customHeight="1">
      <c r="A15" s="356"/>
      <c r="B15" s="478" t="s">
        <v>397</v>
      </c>
      <c r="C15" s="405">
        <v>93258</v>
      </c>
      <c r="D15" s="405">
        <v>65670741164</v>
      </c>
      <c r="E15" s="405">
        <v>93258</v>
      </c>
      <c r="F15" s="405">
        <v>901492</v>
      </c>
      <c r="G15" s="405">
        <v>7203063205</v>
      </c>
      <c r="H15" s="405">
        <v>65186423684</v>
      </c>
      <c r="I15" s="405">
        <v>89899</v>
      </c>
      <c r="J15" s="405">
        <v>2125281</v>
      </c>
      <c r="K15" s="405">
        <v>1442668750</v>
      </c>
      <c r="L15" s="405">
        <v>484317480</v>
      </c>
    </row>
    <row r="16" spans="1:13" s="406" customFormat="1" ht="19.5" customHeight="1">
      <c r="A16" s="356"/>
      <c r="B16" s="24" t="s">
        <v>229</v>
      </c>
      <c r="C16" s="405">
        <v>74725</v>
      </c>
      <c r="D16" s="405">
        <v>49456690380</v>
      </c>
      <c r="E16" s="405">
        <v>74725</v>
      </c>
      <c r="F16" s="405">
        <v>638579</v>
      </c>
      <c r="G16" s="405">
        <v>5640101560</v>
      </c>
      <c r="H16" s="405">
        <v>49129197153</v>
      </c>
      <c r="I16" s="405">
        <v>72206</v>
      </c>
      <c r="J16" s="405">
        <v>1449290</v>
      </c>
      <c r="K16" s="405">
        <v>987832877</v>
      </c>
      <c r="L16" s="405">
        <v>327493227</v>
      </c>
    </row>
    <row r="17" spans="1:12" s="406" customFormat="1" ht="19.5" customHeight="1">
      <c r="A17" s="356"/>
      <c r="B17" s="410" t="s">
        <v>381</v>
      </c>
      <c r="C17" s="407">
        <v>235902</v>
      </c>
      <c r="D17" s="407">
        <v>170580263960.5</v>
      </c>
      <c r="E17" s="407">
        <v>235902</v>
      </c>
      <c r="F17" s="407">
        <v>2220171</v>
      </c>
      <c r="G17" s="407">
        <v>18088459461</v>
      </c>
      <c r="H17" s="407">
        <v>169384151614.5</v>
      </c>
      <c r="I17" s="407">
        <v>227912</v>
      </c>
      <c r="J17" s="407">
        <v>5184896</v>
      </c>
      <c r="K17" s="407">
        <v>3535726006</v>
      </c>
      <c r="L17" s="407">
        <v>1196112346</v>
      </c>
    </row>
    <row r="18" spans="1:12" s="408" customFormat="1" ht="19.5" customHeight="1">
      <c r="A18" s="373"/>
      <c r="B18" s="23" t="s">
        <v>499</v>
      </c>
      <c r="C18" s="512">
        <v>2177497</v>
      </c>
      <c r="D18" s="512">
        <v>1311736483304.5</v>
      </c>
      <c r="E18" s="512">
        <v>2177497</v>
      </c>
      <c r="F18" s="512">
        <v>17352913</v>
      </c>
      <c r="G18" s="512">
        <v>145720899302</v>
      </c>
      <c r="H18" s="512">
        <v>1303061136448.5</v>
      </c>
      <c r="I18" s="512">
        <v>2054344</v>
      </c>
      <c r="J18" s="512">
        <v>38487485</v>
      </c>
      <c r="K18" s="512">
        <v>25937789878</v>
      </c>
      <c r="L18" s="512">
        <v>8675346856</v>
      </c>
    </row>
    <row r="19" spans="1:12" s="408" customFormat="1" ht="19.5" customHeight="1">
      <c r="A19" s="356"/>
      <c r="B19" s="355" t="s">
        <v>393</v>
      </c>
      <c r="C19" s="405">
        <v>1003584</v>
      </c>
      <c r="D19" s="405">
        <v>598567382219</v>
      </c>
      <c r="E19" s="405">
        <v>1003584</v>
      </c>
      <c r="F19" s="405">
        <v>7858591</v>
      </c>
      <c r="G19" s="405">
        <v>66742953035</v>
      </c>
      <c r="H19" s="405">
        <v>594616257445</v>
      </c>
      <c r="I19" s="405">
        <v>964636</v>
      </c>
      <c r="J19" s="405">
        <v>17592683</v>
      </c>
      <c r="K19" s="405">
        <v>11881295876</v>
      </c>
      <c r="L19" s="405">
        <v>3951124774</v>
      </c>
    </row>
    <row r="20" spans="1:12" s="408" customFormat="1" ht="19.5" customHeight="1">
      <c r="A20" s="489"/>
      <c r="B20" s="478" t="s">
        <v>394</v>
      </c>
      <c r="C20" s="405">
        <v>434976</v>
      </c>
      <c r="D20" s="405">
        <v>237531942465</v>
      </c>
      <c r="E20" s="405">
        <v>434976</v>
      </c>
      <c r="F20" s="405">
        <v>3339197</v>
      </c>
      <c r="G20" s="405">
        <v>26973910835</v>
      </c>
      <c r="H20" s="405">
        <v>235831116740</v>
      </c>
      <c r="I20" s="405">
        <v>411456</v>
      </c>
      <c r="J20" s="405">
        <v>7435020</v>
      </c>
      <c r="K20" s="405">
        <v>4976158175</v>
      </c>
      <c r="L20" s="405">
        <v>1700825725</v>
      </c>
    </row>
    <row r="21" spans="1:12" s="408" customFormat="1" ht="19.5" customHeight="1">
      <c r="A21" s="356" t="s">
        <v>414</v>
      </c>
      <c r="B21" s="24" t="s">
        <v>395</v>
      </c>
      <c r="C21" s="405">
        <v>250651</v>
      </c>
      <c r="D21" s="405">
        <v>131428032058</v>
      </c>
      <c r="E21" s="405">
        <v>250651</v>
      </c>
      <c r="F21" s="405">
        <v>1703168</v>
      </c>
      <c r="G21" s="405">
        <v>14632730893</v>
      </c>
      <c r="H21" s="405">
        <v>130767615199</v>
      </c>
      <c r="I21" s="405">
        <v>206239</v>
      </c>
      <c r="J21" s="405">
        <v>3148872</v>
      </c>
      <c r="K21" s="405">
        <v>2053758579</v>
      </c>
      <c r="L21" s="405">
        <v>660416859</v>
      </c>
    </row>
    <row r="22" spans="1:12" s="408" customFormat="1" ht="19.5" customHeight="1">
      <c r="A22" s="356"/>
      <c r="B22" s="478" t="s">
        <v>396</v>
      </c>
      <c r="C22" s="405">
        <v>184196</v>
      </c>
      <c r="D22" s="405">
        <v>128071533276</v>
      </c>
      <c r="E22" s="405">
        <v>184196</v>
      </c>
      <c r="F22" s="405">
        <v>1593087</v>
      </c>
      <c r="G22" s="405">
        <v>14033818646</v>
      </c>
      <c r="H22" s="405">
        <v>127245061855</v>
      </c>
      <c r="I22" s="405">
        <v>178283</v>
      </c>
      <c r="J22" s="405">
        <v>3631557</v>
      </c>
      <c r="K22" s="405">
        <v>2473155971</v>
      </c>
      <c r="L22" s="405">
        <v>826471421</v>
      </c>
    </row>
    <row r="23" spans="1:12" s="408" customFormat="1" ht="19.5" customHeight="1">
      <c r="A23" s="356"/>
      <c r="B23" s="478" t="s">
        <v>397</v>
      </c>
      <c r="C23" s="405">
        <v>66144</v>
      </c>
      <c r="D23" s="405">
        <v>47053846914</v>
      </c>
      <c r="E23" s="405">
        <v>66144</v>
      </c>
      <c r="F23" s="405">
        <v>650976</v>
      </c>
      <c r="G23" s="405">
        <v>5131987029</v>
      </c>
      <c r="H23" s="405">
        <v>46701221424</v>
      </c>
      <c r="I23" s="405">
        <v>63816</v>
      </c>
      <c r="J23" s="405">
        <v>1541604</v>
      </c>
      <c r="K23" s="405">
        <v>1047530900</v>
      </c>
      <c r="L23" s="405">
        <v>352625490</v>
      </c>
    </row>
    <row r="24" spans="1:12" s="408" customFormat="1" ht="19.5" customHeight="1">
      <c r="A24" s="356"/>
      <c r="B24" s="24" t="s">
        <v>229</v>
      </c>
      <c r="C24" s="405">
        <v>52883</v>
      </c>
      <c r="D24" s="405">
        <v>35024799830</v>
      </c>
      <c r="E24" s="405">
        <v>52883</v>
      </c>
      <c r="F24" s="405">
        <v>457009</v>
      </c>
      <c r="G24" s="405">
        <v>3993165033</v>
      </c>
      <c r="H24" s="405">
        <v>34789300797</v>
      </c>
      <c r="I24" s="405">
        <v>51067</v>
      </c>
      <c r="J24" s="405">
        <v>1042114</v>
      </c>
      <c r="K24" s="405">
        <v>711175943</v>
      </c>
      <c r="L24" s="405">
        <v>235499033</v>
      </c>
    </row>
    <row r="25" spans="1:12" s="408" customFormat="1" ht="19.5" customHeight="1">
      <c r="A25" s="390"/>
      <c r="B25" s="410" t="s">
        <v>381</v>
      </c>
      <c r="C25" s="407">
        <v>185063</v>
      </c>
      <c r="D25" s="407">
        <v>134058946542.5</v>
      </c>
      <c r="E25" s="407">
        <v>185063</v>
      </c>
      <c r="F25" s="407">
        <v>1750885</v>
      </c>
      <c r="G25" s="407">
        <v>14212333831</v>
      </c>
      <c r="H25" s="407">
        <v>133110562988.5</v>
      </c>
      <c r="I25" s="407">
        <v>178847</v>
      </c>
      <c r="J25" s="407">
        <v>4095635</v>
      </c>
      <c r="K25" s="407">
        <v>2794714434</v>
      </c>
      <c r="L25" s="407">
        <v>948383554</v>
      </c>
    </row>
    <row r="26" spans="1:12" s="408" customFormat="1" ht="19.5" customHeight="1">
      <c r="A26" s="356"/>
      <c r="B26" s="23" t="s">
        <v>499</v>
      </c>
      <c r="C26" s="512">
        <v>7500</v>
      </c>
      <c r="D26" s="512">
        <v>4559196996</v>
      </c>
      <c r="E26" s="512">
        <v>7500</v>
      </c>
      <c r="F26" s="512">
        <v>64949</v>
      </c>
      <c r="G26" s="512">
        <v>503152206</v>
      </c>
      <c r="H26" s="512">
        <v>4515996408</v>
      </c>
      <c r="I26" s="512">
        <v>6984</v>
      </c>
      <c r="J26" s="512">
        <v>148678</v>
      </c>
      <c r="K26" s="512">
        <v>100628768</v>
      </c>
      <c r="L26" s="512">
        <v>43200588</v>
      </c>
    </row>
    <row r="27" spans="1:12" s="408" customFormat="1" ht="19.5" customHeight="1">
      <c r="A27" s="356"/>
      <c r="B27" s="355" t="s">
        <v>393</v>
      </c>
      <c r="C27" s="405">
        <v>2451</v>
      </c>
      <c r="D27" s="405">
        <v>1572682112</v>
      </c>
      <c r="E27" s="405">
        <v>2451</v>
      </c>
      <c r="F27" s="405">
        <v>21674</v>
      </c>
      <c r="G27" s="405">
        <v>171044488</v>
      </c>
      <c r="H27" s="405">
        <v>1555041704</v>
      </c>
      <c r="I27" s="405">
        <v>2312</v>
      </c>
      <c r="J27" s="405">
        <v>49954</v>
      </c>
      <c r="K27" s="405">
        <v>33907938</v>
      </c>
      <c r="L27" s="405">
        <v>17640408</v>
      </c>
    </row>
    <row r="28" spans="1:12" s="408" customFormat="1" ht="19.5" customHeight="1">
      <c r="A28" s="489"/>
      <c r="B28" s="478" t="s">
        <v>394</v>
      </c>
      <c r="C28" s="405">
        <v>1880</v>
      </c>
      <c r="D28" s="405">
        <v>997054671</v>
      </c>
      <c r="E28" s="405">
        <v>1880</v>
      </c>
      <c r="F28" s="405">
        <v>15774</v>
      </c>
      <c r="G28" s="405">
        <v>115648229</v>
      </c>
      <c r="H28" s="405">
        <v>988706934</v>
      </c>
      <c r="I28" s="405">
        <v>1793</v>
      </c>
      <c r="J28" s="405">
        <v>35893</v>
      </c>
      <c r="K28" s="405">
        <v>24163067</v>
      </c>
      <c r="L28" s="405">
        <v>8347737</v>
      </c>
    </row>
    <row r="29" spans="1:12" s="408" customFormat="1" ht="19.5" customHeight="1">
      <c r="A29" s="356" t="s">
        <v>500</v>
      </c>
      <c r="B29" s="24" t="s">
        <v>395</v>
      </c>
      <c r="C29" s="405">
        <v>1012</v>
      </c>
      <c r="D29" s="405">
        <v>545115320</v>
      </c>
      <c r="E29" s="405">
        <v>1012</v>
      </c>
      <c r="F29" s="405">
        <v>6829</v>
      </c>
      <c r="G29" s="405">
        <v>60442412</v>
      </c>
      <c r="H29" s="405">
        <v>542515318</v>
      </c>
      <c r="I29" s="405">
        <v>789</v>
      </c>
      <c r="J29" s="405">
        <v>12928</v>
      </c>
      <c r="K29" s="405">
        <v>8426282</v>
      </c>
      <c r="L29" s="405">
        <v>2600002</v>
      </c>
    </row>
    <row r="30" spans="1:12" s="408" customFormat="1" ht="19.5" customHeight="1">
      <c r="A30" s="356"/>
      <c r="B30" s="478" t="s">
        <v>396</v>
      </c>
      <c r="C30" s="405">
        <v>747</v>
      </c>
      <c r="D30" s="405">
        <v>482716253</v>
      </c>
      <c r="E30" s="405">
        <v>747</v>
      </c>
      <c r="F30" s="405">
        <v>7048</v>
      </c>
      <c r="G30" s="405">
        <v>52088687</v>
      </c>
      <c r="H30" s="405">
        <v>477133832</v>
      </c>
      <c r="I30" s="405">
        <v>717</v>
      </c>
      <c r="J30" s="405">
        <v>16792</v>
      </c>
      <c r="K30" s="405">
        <v>11469161</v>
      </c>
      <c r="L30" s="405">
        <v>5582421</v>
      </c>
    </row>
    <row r="31" spans="1:12" s="408" customFormat="1" ht="19.5" customHeight="1">
      <c r="A31" s="356"/>
      <c r="B31" s="478" t="s">
        <v>397</v>
      </c>
      <c r="C31" s="405">
        <v>350</v>
      </c>
      <c r="D31" s="405">
        <v>240187818</v>
      </c>
      <c r="E31" s="405">
        <v>350</v>
      </c>
      <c r="F31" s="405">
        <v>3400</v>
      </c>
      <c r="G31" s="405">
        <v>26756016</v>
      </c>
      <c r="H31" s="405">
        <v>238308867</v>
      </c>
      <c r="I31" s="405">
        <v>346</v>
      </c>
      <c r="J31" s="405">
        <v>8429</v>
      </c>
      <c r="K31" s="405">
        <v>5716381</v>
      </c>
      <c r="L31" s="405">
        <v>1878951</v>
      </c>
    </row>
    <row r="32" spans="1:12" s="408" customFormat="1" ht="19.5" customHeight="1">
      <c r="A32" s="356"/>
      <c r="B32" s="24" t="s">
        <v>229</v>
      </c>
      <c r="C32" s="405">
        <v>451</v>
      </c>
      <c r="D32" s="405">
        <v>311568530</v>
      </c>
      <c r="E32" s="405">
        <v>451</v>
      </c>
      <c r="F32" s="405">
        <v>4500</v>
      </c>
      <c r="G32" s="405">
        <v>33914400</v>
      </c>
      <c r="H32" s="405">
        <v>308293980</v>
      </c>
      <c r="I32" s="405">
        <v>435</v>
      </c>
      <c r="J32" s="405">
        <v>10967</v>
      </c>
      <c r="K32" s="405">
        <v>7569650</v>
      </c>
      <c r="L32" s="405">
        <v>3274550</v>
      </c>
    </row>
    <row r="33" spans="1:12" s="408" customFormat="1" ht="19.5" customHeight="1">
      <c r="A33" s="356"/>
      <c r="B33" s="410" t="s">
        <v>381</v>
      </c>
      <c r="C33" s="407">
        <v>609</v>
      </c>
      <c r="D33" s="407">
        <v>409872292</v>
      </c>
      <c r="E33" s="407">
        <v>609</v>
      </c>
      <c r="F33" s="407">
        <v>5724</v>
      </c>
      <c r="G33" s="407">
        <v>43257974</v>
      </c>
      <c r="H33" s="407">
        <v>405995773</v>
      </c>
      <c r="I33" s="407">
        <v>592</v>
      </c>
      <c r="J33" s="407">
        <v>13715</v>
      </c>
      <c r="K33" s="407">
        <v>9376289</v>
      </c>
      <c r="L33" s="407">
        <v>3876519</v>
      </c>
    </row>
    <row r="34" spans="1:12" s="408" customFormat="1" ht="19.5" customHeight="1">
      <c r="A34" s="373"/>
      <c r="B34" s="23" t="s">
        <v>499</v>
      </c>
      <c r="C34" s="512">
        <v>438412</v>
      </c>
      <c r="D34" s="512">
        <v>237451992099</v>
      </c>
      <c r="E34" s="512">
        <v>438412</v>
      </c>
      <c r="F34" s="512">
        <v>3196105</v>
      </c>
      <c r="G34" s="512">
        <v>27085376422</v>
      </c>
      <c r="H34" s="512">
        <v>235947916327</v>
      </c>
      <c r="I34" s="512">
        <v>407017</v>
      </c>
      <c r="J34" s="512">
        <v>6864023</v>
      </c>
      <c r="K34" s="512">
        <v>4582536920</v>
      </c>
      <c r="L34" s="512">
        <v>1504075772</v>
      </c>
    </row>
    <row r="35" spans="1:12" s="408" customFormat="1" ht="19.5" customHeight="1">
      <c r="A35" s="356"/>
      <c r="B35" s="355" t="s">
        <v>393</v>
      </c>
      <c r="C35" s="405">
        <v>215271</v>
      </c>
      <c r="D35" s="405">
        <v>118509759248</v>
      </c>
      <c r="E35" s="405">
        <v>215271</v>
      </c>
      <c r="F35" s="405">
        <v>1595704</v>
      </c>
      <c r="G35" s="405">
        <v>13580350409</v>
      </c>
      <c r="H35" s="405">
        <v>117734236958</v>
      </c>
      <c r="I35" s="405">
        <v>207236</v>
      </c>
      <c r="J35" s="405">
        <v>3545933</v>
      </c>
      <c r="K35" s="405">
        <v>2380518740</v>
      </c>
      <c r="L35" s="405">
        <v>775522290</v>
      </c>
    </row>
    <row r="36" spans="1:12" s="408" customFormat="1" ht="19.5" customHeight="1">
      <c r="A36" s="489"/>
      <c r="B36" s="478" t="s">
        <v>394</v>
      </c>
      <c r="C36" s="405">
        <v>103432</v>
      </c>
      <c r="D36" s="405">
        <v>53327190274</v>
      </c>
      <c r="E36" s="405">
        <v>103432</v>
      </c>
      <c r="F36" s="405">
        <v>751183</v>
      </c>
      <c r="G36" s="405">
        <v>6210628449</v>
      </c>
      <c r="H36" s="405">
        <v>52954501599</v>
      </c>
      <c r="I36" s="405">
        <v>97871</v>
      </c>
      <c r="J36" s="405">
        <v>1661887</v>
      </c>
      <c r="K36" s="405">
        <v>1106405763</v>
      </c>
      <c r="L36" s="405">
        <v>372688675</v>
      </c>
    </row>
    <row r="37" spans="1:12" s="408" customFormat="1" ht="19.5" customHeight="1">
      <c r="A37" s="356" t="s">
        <v>431</v>
      </c>
      <c r="B37" s="24" t="s">
        <v>395</v>
      </c>
      <c r="C37" s="405">
        <v>91714</v>
      </c>
      <c r="D37" s="405">
        <v>46520077776</v>
      </c>
      <c r="E37" s="405">
        <v>91714</v>
      </c>
      <c r="F37" s="405">
        <v>608126</v>
      </c>
      <c r="G37" s="405">
        <v>5195110942</v>
      </c>
      <c r="H37" s="405">
        <v>46289135936</v>
      </c>
      <c r="I37" s="405">
        <v>74804</v>
      </c>
      <c r="J37" s="405">
        <v>1103081</v>
      </c>
      <c r="K37" s="405">
        <v>719941070</v>
      </c>
      <c r="L37" s="405">
        <v>230941840</v>
      </c>
    </row>
    <row r="38" spans="1:12" s="408" customFormat="1" ht="19.5" customHeight="1">
      <c r="A38" s="356"/>
      <c r="B38" s="478" t="s">
        <v>396</v>
      </c>
      <c r="C38" s="405">
        <v>12684</v>
      </c>
      <c r="D38" s="405">
        <v>8458483771</v>
      </c>
      <c r="E38" s="405">
        <v>12684</v>
      </c>
      <c r="F38" s="405">
        <v>99197</v>
      </c>
      <c r="G38" s="405">
        <v>941062383</v>
      </c>
      <c r="H38" s="405">
        <v>8409047692</v>
      </c>
      <c r="I38" s="405">
        <v>12355</v>
      </c>
      <c r="J38" s="405">
        <v>221737</v>
      </c>
      <c r="K38" s="405">
        <v>150385989</v>
      </c>
      <c r="L38" s="405">
        <v>49436079</v>
      </c>
    </row>
    <row r="39" spans="1:12" s="408" customFormat="1" ht="19.5" customHeight="1">
      <c r="A39" s="356"/>
      <c r="B39" s="478" t="s">
        <v>397</v>
      </c>
      <c r="C39" s="405">
        <v>5099</v>
      </c>
      <c r="D39" s="405">
        <v>3442343285</v>
      </c>
      <c r="E39" s="405">
        <v>5099</v>
      </c>
      <c r="F39" s="405">
        <v>47734</v>
      </c>
      <c r="G39" s="405">
        <v>383164373</v>
      </c>
      <c r="H39" s="405">
        <v>3416749315</v>
      </c>
      <c r="I39" s="405">
        <v>4910</v>
      </c>
      <c r="J39" s="405">
        <v>111804</v>
      </c>
      <c r="K39" s="405">
        <v>75849210</v>
      </c>
      <c r="L39" s="405">
        <v>25593970</v>
      </c>
    </row>
    <row r="40" spans="1:12" s="408" customFormat="1" ht="19.5" customHeight="1">
      <c r="A40" s="356"/>
      <c r="B40" s="24" t="s">
        <v>229</v>
      </c>
      <c r="C40" s="405">
        <v>1897</v>
      </c>
      <c r="D40" s="405">
        <v>1217566003</v>
      </c>
      <c r="E40" s="405">
        <v>1897</v>
      </c>
      <c r="F40" s="405">
        <v>15844</v>
      </c>
      <c r="G40" s="405">
        <v>140798689</v>
      </c>
      <c r="H40" s="405">
        <v>1209643620</v>
      </c>
      <c r="I40" s="405">
        <v>1835</v>
      </c>
      <c r="J40" s="405">
        <v>35678</v>
      </c>
      <c r="K40" s="405">
        <v>24237083</v>
      </c>
      <c r="L40" s="405">
        <v>7922383</v>
      </c>
    </row>
    <row r="41" spans="1:12" s="408" customFormat="1" ht="19.5" customHeight="1">
      <c r="A41" s="390"/>
      <c r="B41" s="410" t="s">
        <v>381</v>
      </c>
      <c r="C41" s="407">
        <v>8315</v>
      </c>
      <c r="D41" s="407">
        <v>5976571742</v>
      </c>
      <c r="E41" s="407">
        <v>8315</v>
      </c>
      <c r="F41" s="407">
        <v>78317</v>
      </c>
      <c r="G41" s="407">
        <v>634261177</v>
      </c>
      <c r="H41" s="407">
        <v>5934601207</v>
      </c>
      <c r="I41" s="407">
        <v>8006</v>
      </c>
      <c r="J41" s="407">
        <v>183903</v>
      </c>
      <c r="K41" s="407">
        <v>125199065</v>
      </c>
      <c r="L41" s="407">
        <v>41970535</v>
      </c>
    </row>
    <row r="42" spans="1:12" s="408" customFormat="1" ht="19.5" customHeight="1">
      <c r="A42" s="356"/>
      <c r="B42" s="23" t="s">
        <v>499</v>
      </c>
      <c r="C42" s="512">
        <v>1306558</v>
      </c>
      <c r="D42" s="512">
        <v>739654003812</v>
      </c>
      <c r="E42" s="512">
        <v>1306558</v>
      </c>
      <c r="F42" s="512">
        <v>9672252</v>
      </c>
      <c r="G42" s="512">
        <v>84315780449</v>
      </c>
      <c r="H42" s="512">
        <v>735056466496</v>
      </c>
      <c r="I42" s="512">
        <v>1224463</v>
      </c>
      <c r="J42" s="512">
        <v>20860419</v>
      </c>
      <c r="K42" s="512">
        <v>13963036434</v>
      </c>
      <c r="L42" s="512">
        <v>4597537316</v>
      </c>
    </row>
    <row r="43" spans="1:12" s="408" customFormat="1" ht="19.5" customHeight="1">
      <c r="A43" s="356"/>
      <c r="B43" s="355" t="s">
        <v>393</v>
      </c>
      <c r="C43" s="405">
        <v>638182</v>
      </c>
      <c r="D43" s="405">
        <v>366480752875</v>
      </c>
      <c r="E43" s="405">
        <v>638182</v>
      </c>
      <c r="F43" s="405">
        <v>4747330</v>
      </c>
      <c r="G43" s="405">
        <v>41901884096</v>
      </c>
      <c r="H43" s="405">
        <v>364180198663</v>
      </c>
      <c r="I43" s="405">
        <v>613394</v>
      </c>
      <c r="J43" s="405">
        <v>10432370</v>
      </c>
      <c r="K43" s="405">
        <v>7018499586</v>
      </c>
      <c r="L43" s="405">
        <v>2300554212</v>
      </c>
    </row>
    <row r="44" spans="1:12" s="408" customFormat="1" ht="19.5" customHeight="1">
      <c r="A44" s="489"/>
      <c r="B44" s="478" t="s">
        <v>394</v>
      </c>
      <c r="C44" s="405">
        <v>318654</v>
      </c>
      <c r="D44" s="405">
        <v>166498695732</v>
      </c>
      <c r="E44" s="405">
        <v>318654</v>
      </c>
      <c r="F44" s="405">
        <v>2306002</v>
      </c>
      <c r="G44" s="405">
        <v>19497688880</v>
      </c>
      <c r="H44" s="405">
        <v>165375256723</v>
      </c>
      <c r="I44" s="405">
        <v>301424</v>
      </c>
      <c r="J44" s="405">
        <v>5028255</v>
      </c>
      <c r="K44" s="405">
        <v>3348666593</v>
      </c>
      <c r="L44" s="405">
        <v>1123439009</v>
      </c>
    </row>
    <row r="45" spans="1:12" s="408" customFormat="1" ht="19.5" customHeight="1">
      <c r="A45" s="356" t="s">
        <v>432</v>
      </c>
      <c r="B45" s="24" t="s">
        <v>395</v>
      </c>
      <c r="C45" s="405">
        <v>208260</v>
      </c>
      <c r="D45" s="405">
        <v>109312214291</v>
      </c>
      <c r="E45" s="405">
        <v>208260</v>
      </c>
      <c r="F45" s="405">
        <v>1396436</v>
      </c>
      <c r="G45" s="405">
        <v>12200324315</v>
      </c>
      <c r="H45" s="405">
        <v>108764588994</v>
      </c>
      <c r="I45" s="405">
        <v>173046</v>
      </c>
      <c r="J45" s="405">
        <v>2618303</v>
      </c>
      <c r="K45" s="405">
        <v>1706849107</v>
      </c>
      <c r="L45" s="405">
        <v>547625297</v>
      </c>
    </row>
    <row r="46" spans="1:12" s="408" customFormat="1" ht="19.5" customHeight="1">
      <c r="A46" s="356"/>
      <c r="B46" s="478" t="s">
        <v>396</v>
      </c>
      <c r="C46" s="405">
        <v>58388</v>
      </c>
      <c r="D46" s="405">
        <v>39390348366</v>
      </c>
      <c r="E46" s="405">
        <v>58388</v>
      </c>
      <c r="F46" s="405">
        <v>476631</v>
      </c>
      <c r="G46" s="405">
        <v>4383897454</v>
      </c>
      <c r="H46" s="405">
        <v>39151327636</v>
      </c>
      <c r="I46" s="405">
        <v>56436</v>
      </c>
      <c r="J46" s="405">
        <v>1065873</v>
      </c>
      <c r="K46" s="405">
        <v>724162470</v>
      </c>
      <c r="L46" s="405">
        <v>239020730</v>
      </c>
    </row>
    <row r="47" spans="1:12" s="408" customFormat="1" ht="19.5" customHeight="1">
      <c r="A47" s="356"/>
      <c r="B47" s="478" t="s">
        <v>397</v>
      </c>
      <c r="C47" s="405">
        <v>21665</v>
      </c>
      <c r="D47" s="405">
        <v>14934363147</v>
      </c>
      <c r="E47" s="405">
        <v>21665</v>
      </c>
      <c r="F47" s="405">
        <v>199382</v>
      </c>
      <c r="G47" s="405">
        <v>1661155787</v>
      </c>
      <c r="H47" s="405">
        <v>14830144078</v>
      </c>
      <c r="I47" s="405">
        <v>20827</v>
      </c>
      <c r="J47" s="405">
        <v>463444</v>
      </c>
      <c r="K47" s="405">
        <v>313572259</v>
      </c>
      <c r="L47" s="405">
        <v>104219069</v>
      </c>
    </row>
    <row r="48" spans="1:12" s="408" customFormat="1" ht="19.5" customHeight="1">
      <c r="A48" s="356"/>
      <c r="B48" s="24" t="s">
        <v>229</v>
      </c>
      <c r="C48" s="405">
        <v>19494</v>
      </c>
      <c r="D48" s="405">
        <v>12902756017</v>
      </c>
      <c r="E48" s="405">
        <v>19494</v>
      </c>
      <c r="F48" s="405">
        <v>161226</v>
      </c>
      <c r="G48" s="405">
        <v>1472223438</v>
      </c>
      <c r="H48" s="405">
        <v>12821958756</v>
      </c>
      <c r="I48" s="405">
        <v>18869</v>
      </c>
      <c r="J48" s="405">
        <v>360531</v>
      </c>
      <c r="K48" s="405">
        <v>244850201</v>
      </c>
      <c r="L48" s="405">
        <v>80797261</v>
      </c>
    </row>
    <row r="49" spans="1:13" s="408" customFormat="1" ht="19.5" customHeight="1">
      <c r="A49" s="390"/>
      <c r="B49" s="410" t="s">
        <v>381</v>
      </c>
      <c r="C49" s="407">
        <v>41915</v>
      </c>
      <c r="D49" s="407">
        <v>30134873384</v>
      </c>
      <c r="E49" s="407">
        <v>41915</v>
      </c>
      <c r="F49" s="407">
        <v>385245</v>
      </c>
      <c r="G49" s="407">
        <v>3198606479</v>
      </c>
      <c r="H49" s="407">
        <v>29932991646</v>
      </c>
      <c r="I49" s="407">
        <v>40467</v>
      </c>
      <c r="J49" s="407">
        <v>891643</v>
      </c>
      <c r="K49" s="407">
        <v>606436218</v>
      </c>
      <c r="L49" s="407">
        <v>201881738</v>
      </c>
    </row>
    <row r="50" spans="1:13" s="408" customFormat="1">
      <c r="A50" s="82" t="s">
        <v>617</v>
      </c>
      <c r="B50" s="409"/>
    </row>
    <row r="51" spans="1:13" s="408" customFormat="1">
      <c r="A51" s="82" t="s">
        <v>220</v>
      </c>
      <c r="B51" s="409"/>
    </row>
    <row r="52" spans="1:13" s="408" customFormat="1">
      <c r="A52" s="82" t="s">
        <v>234</v>
      </c>
      <c r="B52" s="409"/>
    </row>
    <row r="53" spans="1:13" s="408" customFormat="1">
      <c r="A53" s="82"/>
      <c r="B53" s="409"/>
    </row>
    <row r="54" spans="1:13" s="408" customFormat="1" ht="23.25" customHeight="1">
      <c r="A54" s="483"/>
      <c r="B54" s="479"/>
      <c r="C54" s="484"/>
      <c r="D54" s="484"/>
      <c r="E54" s="82"/>
      <c r="F54" s="82"/>
      <c r="G54" s="82"/>
      <c r="H54" s="82"/>
      <c r="I54" s="82"/>
      <c r="J54" s="82"/>
      <c r="K54" s="82"/>
      <c r="L54" s="82"/>
    </row>
    <row r="55" spans="1:13" ht="19">
      <c r="A55" s="101" t="s">
        <v>275</v>
      </c>
      <c r="B55" s="949" t="s">
        <v>339</v>
      </c>
      <c r="C55" s="949"/>
      <c r="D55" s="949"/>
      <c r="E55" s="949"/>
      <c r="F55" s="949"/>
      <c r="G55" s="949"/>
      <c r="H55" s="949"/>
      <c r="I55" s="949"/>
      <c r="J55" s="949"/>
      <c r="K55" s="949"/>
      <c r="L55" s="949"/>
      <c r="M55" s="119"/>
    </row>
    <row r="56" spans="1:13" s="122" customFormat="1" ht="13">
      <c r="A56" s="120"/>
      <c r="B56" s="121"/>
      <c r="L56" s="8" t="s">
        <v>715</v>
      </c>
    </row>
    <row r="57" spans="1:13" s="394" customFormat="1">
      <c r="A57" s="958" t="s">
        <v>112</v>
      </c>
      <c r="B57" s="959"/>
      <c r="C57" s="962" t="s">
        <v>492</v>
      </c>
      <c r="D57" s="963"/>
      <c r="E57" s="962" t="s">
        <v>193</v>
      </c>
      <c r="F57" s="787"/>
      <c r="G57" s="787"/>
      <c r="H57" s="788"/>
      <c r="I57" s="952" t="s">
        <v>232</v>
      </c>
      <c r="J57" s="953"/>
      <c r="K57" s="953"/>
      <c r="L57" s="953"/>
    </row>
    <row r="58" spans="1:13" s="394" customFormat="1">
      <c r="A58" s="960"/>
      <c r="B58" s="961"/>
      <c r="C58" s="395" t="s">
        <v>493</v>
      </c>
      <c r="D58" s="395" t="s">
        <v>494</v>
      </c>
      <c r="E58" s="395" t="s">
        <v>493</v>
      </c>
      <c r="F58" s="395" t="s">
        <v>516</v>
      </c>
      <c r="G58" s="395" t="s">
        <v>517</v>
      </c>
      <c r="H58" s="395" t="s">
        <v>494</v>
      </c>
      <c r="I58" s="395" t="s">
        <v>493</v>
      </c>
      <c r="J58" s="395" t="s">
        <v>204</v>
      </c>
      <c r="K58" s="395" t="s">
        <v>523</v>
      </c>
      <c r="L58" s="395" t="s">
        <v>494</v>
      </c>
    </row>
    <row r="59" spans="1:13" s="126" customFormat="1" ht="11">
      <c r="A59" s="123"/>
      <c r="B59" s="124"/>
      <c r="C59" s="125" t="s">
        <v>495</v>
      </c>
      <c r="D59" s="125" t="s">
        <v>586</v>
      </c>
      <c r="E59" s="125" t="s">
        <v>495</v>
      </c>
      <c r="F59" s="125" t="s">
        <v>518</v>
      </c>
      <c r="G59" s="125" t="s">
        <v>519</v>
      </c>
      <c r="H59" s="125" t="s">
        <v>586</v>
      </c>
      <c r="I59" s="125" t="s">
        <v>495</v>
      </c>
      <c r="J59" s="125" t="s">
        <v>205</v>
      </c>
      <c r="K59" s="125" t="s">
        <v>586</v>
      </c>
      <c r="L59" s="125" t="s">
        <v>586</v>
      </c>
    </row>
    <row r="60" spans="1:13" s="408" customFormat="1" hidden="1">
      <c r="A60" s="761"/>
      <c r="B60" s="760" t="s">
        <v>499</v>
      </c>
      <c r="C60" s="405">
        <v>0</v>
      </c>
      <c r="D60" s="405">
        <v>0</v>
      </c>
      <c r="E60" s="405">
        <v>0</v>
      </c>
      <c r="F60" s="405">
        <v>0</v>
      </c>
      <c r="G60" s="405">
        <v>0</v>
      </c>
      <c r="H60" s="405">
        <v>0</v>
      </c>
      <c r="I60" s="405">
        <v>0</v>
      </c>
      <c r="J60" s="405">
        <v>0</v>
      </c>
      <c r="K60" s="405">
        <v>0</v>
      </c>
      <c r="L60" s="405">
        <v>0</v>
      </c>
    </row>
    <row r="61" spans="1:13" s="408" customFormat="1" hidden="1">
      <c r="A61" s="761" t="s">
        <v>434</v>
      </c>
      <c r="B61" s="760" t="s">
        <v>230</v>
      </c>
      <c r="C61" s="405">
        <v>0</v>
      </c>
      <c r="D61" s="405">
        <v>0</v>
      </c>
      <c r="E61" s="405">
        <v>0</v>
      </c>
      <c r="F61" s="405">
        <v>0</v>
      </c>
      <c r="G61" s="405">
        <v>0</v>
      </c>
      <c r="H61" s="405">
        <v>0</v>
      </c>
      <c r="I61" s="405">
        <v>0</v>
      </c>
      <c r="J61" s="405">
        <v>0</v>
      </c>
      <c r="K61" s="405">
        <v>0</v>
      </c>
      <c r="L61" s="405">
        <v>0</v>
      </c>
    </row>
    <row r="62" spans="1:13" s="408" customFormat="1" hidden="1">
      <c r="A62" s="761"/>
      <c r="B62" s="760" t="s">
        <v>120</v>
      </c>
      <c r="C62" s="405">
        <v>0</v>
      </c>
      <c r="D62" s="405">
        <v>0</v>
      </c>
      <c r="E62" s="405">
        <v>0</v>
      </c>
      <c r="F62" s="405">
        <v>0</v>
      </c>
      <c r="G62" s="405">
        <v>0</v>
      </c>
      <c r="H62" s="405">
        <v>0</v>
      </c>
      <c r="I62" s="405">
        <v>0</v>
      </c>
      <c r="J62" s="405">
        <v>0</v>
      </c>
      <c r="K62" s="405">
        <v>0</v>
      </c>
      <c r="L62" s="405">
        <v>0</v>
      </c>
    </row>
    <row r="63" spans="1:13" s="408" customFormat="1" ht="20.25" customHeight="1">
      <c r="A63" s="956" t="s">
        <v>50</v>
      </c>
      <c r="B63" s="957"/>
      <c r="C63" s="407">
        <v>5710</v>
      </c>
      <c r="D63" s="407">
        <v>3164395049</v>
      </c>
      <c r="E63" s="407">
        <v>5710</v>
      </c>
      <c r="F63" s="407">
        <v>42869</v>
      </c>
      <c r="G63" s="407">
        <v>362219254</v>
      </c>
      <c r="H63" s="407">
        <v>3143376624</v>
      </c>
      <c r="I63" s="407">
        <v>5526</v>
      </c>
      <c r="J63" s="407">
        <v>97853</v>
      </c>
      <c r="K63" s="407">
        <v>65301505</v>
      </c>
      <c r="L63" s="407">
        <v>21018425</v>
      </c>
    </row>
    <row r="64" spans="1:13" s="408" customFormat="1" ht="21" customHeight="1">
      <c r="A64" s="954" t="s">
        <v>48</v>
      </c>
      <c r="B64" s="955"/>
      <c r="C64" s="407">
        <v>516248</v>
      </c>
      <c r="D64" s="407">
        <v>373419185954.5</v>
      </c>
      <c r="E64" s="407">
        <v>516248</v>
      </c>
      <c r="F64" s="407">
        <v>5846858</v>
      </c>
      <c r="G64" s="407">
        <v>36775923949</v>
      </c>
      <c r="H64" s="407">
        <v>363859804111.5</v>
      </c>
      <c r="I64" s="407">
        <v>488428</v>
      </c>
      <c r="J64" s="407">
        <v>14055007</v>
      </c>
      <c r="K64" s="407">
        <v>9588957842</v>
      </c>
      <c r="L64" s="407">
        <v>9559381843</v>
      </c>
    </row>
    <row r="65" spans="1:12" s="408" customFormat="1" ht="21" customHeight="1">
      <c r="A65" s="954" t="s">
        <v>49</v>
      </c>
      <c r="B65" s="955"/>
      <c r="C65" s="407">
        <v>0</v>
      </c>
      <c r="D65" s="407">
        <v>0</v>
      </c>
      <c r="E65" s="407">
        <v>0</v>
      </c>
      <c r="F65" s="407">
        <v>0</v>
      </c>
      <c r="G65" s="407">
        <v>0</v>
      </c>
      <c r="H65" s="407">
        <v>0</v>
      </c>
      <c r="I65" s="407">
        <v>0</v>
      </c>
      <c r="J65" s="407">
        <v>0</v>
      </c>
      <c r="K65" s="407">
        <v>0</v>
      </c>
      <c r="L65" s="407">
        <v>0</v>
      </c>
    </row>
    <row r="66" spans="1:12" s="408" customFormat="1" ht="21" customHeight="1">
      <c r="A66" s="977" t="s">
        <v>219</v>
      </c>
      <c r="B66" s="398" t="s">
        <v>208</v>
      </c>
      <c r="C66" s="407">
        <v>25490</v>
      </c>
      <c r="D66" s="407">
        <v>6812584302</v>
      </c>
      <c r="E66" s="407">
        <v>25490</v>
      </c>
      <c r="F66" s="407">
        <v>209585</v>
      </c>
      <c r="G66" s="407">
        <v>1372168403</v>
      </c>
      <c r="H66" s="407">
        <v>6714290078</v>
      </c>
      <c r="I66" s="407">
        <v>4452</v>
      </c>
      <c r="J66" s="407">
        <v>138668</v>
      </c>
      <c r="K66" s="407">
        <v>98589342</v>
      </c>
      <c r="L66" s="407">
        <v>98294224</v>
      </c>
    </row>
    <row r="67" spans="1:12" s="408" customFormat="1" ht="21" customHeight="1">
      <c r="A67" s="978"/>
      <c r="B67" s="393" t="s">
        <v>502</v>
      </c>
      <c r="C67" s="407">
        <v>6909</v>
      </c>
      <c r="D67" s="407">
        <v>645498031</v>
      </c>
      <c r="E67" s="407">
        <v>6909</v>
      </c>
      <c r="F67" s="407">
        <v>63945</v>
      </c>
      <c r="G67" s="407">
        <v>1136904132</v>
      </c>
      <c r="H67" s="407">
        <v>644427857</v>
      </c>
      <c r="I67" s="407">
        <v>84</v>
      </c>
      <c r="J67" s="407">
        <v>1671</v>
      </c>
      <c r="K67" s="407">
        <v>1093164</v>
      </c>
      <c r="L67" s="407">
        <v>1070174</v>
      </c>
    </row>
    <row r="68" spans="1:12" s="408" customFormat="1" ht="21" customHeight="1">
      <c r="A68" s="978"/>
      <c r="B68" s="393" t="s">
        <v>209</v>
      </c>
      <c r="C68" s="407">
        <v>10</v>
      </c>
      <c r="D68" s="407">
        <v>756750</v>
      </c>
      <c r="E68" s="407">
        <v>10</v>
      </c>
      <c r="F68" s="407">
        <v>22</v>
      </c>
      <c r="G68" s="407">
        <v>99039</v>
      </c>
      <c r="H68" s="407">
        <v>756750</v>
      </c>
      <c r="I68" s="407">
        <v>0</v>
      </c>
      <c r="J68" s="407">
        <v>0</v>
      </c>
      <c r="K68" s="407">
        <v>0</v>
      </c>
      <c r="L68" s="407">
        <v>0</v>
      </c>
    </row>
    <row r="69" spans="1:12" s="408" customFormat="1" ht="21" customHeight="1">
      <c r="A69" s="979"/>
      <c r="B69" s="401" t="s">
        <v>228</v>
      </c>
      <c r="C69" s="407">
        <v>10</v>
      </c>
      <c r="D69" s="407">
        <v>806477</v>
      </c>
      <c r="E69" s="407">
        <v>10</v>
      </c>
      <c r="F69" s="407">
        <v>268</v>
      </c>
      <c r="G69" s="407">
        <v>1004162</v>
      </c>
      <c r="H69" s="407">
        <v>789917</v>
      </c>
      <c r="I69" s="407">
        <v>2</v>
      </c>
      <c r="J69" s="407">
        <v>36</v>
      </c>
      <c r="K69" s="407">
        <v>24840</v>
      </c>
      <c r="L69" s="407">
        <v>16560</v>
      </c>
    </row>
    <row r="70" spans="1:12" s="408" customFormat="1" ht="21" customHeight="1">
      <c r="A70" s="980" t="s">
        <v>190</v>
      </c>
      <c r="B70" s="397" t="s">
        <v>191</v>
      </c>
      <c r="C70" s="407">
        <v>0</v>
      </c>
      <c r="D70" s="407">
        <v>0</v>
      </c>
      <c r="E70" s="407">
        <v>0</v>
      </c>
      <c r="F70" s="407">
        <v>0</v>
      </c>
      <c r="G70" s="407">
        <v>0</v>
      </c>
      <c r="H70" s="407">
        <v>0</v>
      </c>
      <c r="I70" s="407">
        <v>0</v>
      </c>
      <c r="J70" s="407">
        <v>0</v>
      </c>
      <c r="K70" s="407">
        <v>0</v>
      </c>
      <c r="L70" s="407">
        <v>0</v>
      </c>
    </row>
    <row r="71" spans="1:12" s="408" customFormat="1" ht="21" customHeight="1">
      <c r="A71" s="981"/>
      <c r="B71" s="413" t="s">
        <v>140</v>
      </c>
      <c r="C71" s="407">
        <v>375</v>
      </c>
      <c r="D71" s="407">
        <v>36145022</v>
      </c>
      <c r="E71" s="407">
        <v>375</v>
      </c>
      <c r="F71" s="407">
        <v>8136</v>
      </c>
      <c r="G71" s="407">
        <v>38196231</v>
      </c>
      <c r="H71" s="407">
        <v>28063742</v>
      </c>
      <c r="I71" s="407">
        <v>335</v>
      </c>
      <c r="J71" s="407">
        <v>17568</v>
      </c>
      <c r="K71" s="407">
        <v>11526498</v>
      </c>
      <c r="L71" s="407">
        <v>8081280</v>
      </c>
    </row>
    <row r="72" spans="1:12" s="408" customFormat="1" ht="21" customHeight="1">
      <c r="A72" s="970" t="s">
        <v>113</v>
      </c>
      <c r="B72" s="129" t="s">
        <v>506</v>
      </c>
      <c r="C72" s="407">
        <v>151</v>
      </c>
      <c r="D72" s="407">
        <v>115474247</v>
      </c>
      <c r="E72" s="407">
        <v>151</v>
      </c>
      <c r="F72" s="407">
        <v>1583</v>
      </c>
      <c r="G72" s="407">
        <v>11274139</v>
      </c>
      <c r="H72" s="407">
        <v>112741390</v>
      </c>
      <c r="I72" s="407">
        <v>145</v>
      </c>
      <c r="J72" s="407">
        <v>4020</v>
      </c>
      <c r="K72" s="407">
        <v>2732857</v>
      </c>
      <c r="L72" s="407">
        <v>2732857</v>
      </c>
    </row>
    <row r="73" spans="1:12" s="408" customFormat="1" ht="21" customHeight="1">
      <c r="A73" s="972"/>
      <c r="B73" s="392" t="s">
        <v>194</v>
      </c>
      <c r="C73" s="407">
        <v>936</v>
      </c>
      <c r="D73" s="407">
        <v>687589965</v>
      </c>
      <c r="E73" s="407">
        <v>936</v>
      </c>
      <c r="F73" s="407">
        <v>11446</v>
      </c>
      <c r="G73" s="407">
        <v>66844808</v>
      </c>
      <c r="H73" s="407">
        <v>668391640</v>
      </c>
      <c r="I73" s="407">
        <v>905</v>
      </c>
      <c r="J73" s="407">
        <v>28083</v>
      </c>
      <c r="K73" s="407">
        <v>19261805</v>
      </c>
      <c r="L73" s="407">
        <v>19198325</v>
      </c>
    </row>
    <row r="74" spans="1:12" s="408" customFormat="1" ht="21" customHeight="1">
      <c r="A74" s="399" t="s">
        <v>114</v>
      </c>
      <c r="B74" s="400" t="s">
        <v>508</v>
      </c>
      <c r="C74" s="407">
        <v>17</v>
      </c>
      <c r="D74" s="407">
        <v>6874402</v>
      </c>
      <c r="E74" s="407">
        <v>17</v>
      </c>
      <c r="F74" s="407">
        <v>223</v>
      </c>
      <c r="G74" s="407">
        <v>1224283</v>
      </c>
      <c r="H74" s="407">
        <v>6586951</v>
      </c>
      <c r="I74" s="407">
        <v>16</v>
      </c>
      <c r="J74" s="407">
        <v>546</v>
      </c>
      <c r="K74" s="407">
        <v>368886</v>
      </c>
      <c r="L74" s="407">
        <v>287451</v>
      </c>
    </row>
    <row r="75" spans="1:12" s="408" customFormat="1" ht="21" customHeight="1">
      <c r="A75" s="967" t="s">
        <v>51</v>
      </c>
      <c r="B75" s="968"/>
      <c r="C75" s="407">
        <v>0</v>
      </c>
      <c r="D75" s="407">
        <v>0</v>
      </c>
      <c r="E75" s="407">
        <v>0</v>
      </c>
      <c r="F75" s="407">
        <v>0</v>
      </c>
      <c r="G75" s="407">
        <v>0</v>
      </c>
      <c r="H75" s="407">
        <v>0</v>
      </c>
      <c r="I75" s="407">
        <v>0</v>
      </c>
      <c r="J75" s="407">
        <v>0</v>
      </c>
      <c r="K75" s="407">
        <v>0</v>
      </c>
      <c r="L75" s="407">
        <v>0</v>
      </c>
    </row>
    <row r="76" spans="1:12" s="408" customFormat="1" ht="21" customHeight="1">
      <c r="A76" s="964" t="s">
        <v>52</v>
      </c>
      <c r="B76" s="966"/>
      <c r="C76" s="407">
        <v>51824</v>
      </c>
      <c r="D76" s="407">
        <v>6137436815</v>
      </c>
      <c r="E76" s="407">
        <v>51824</v>
      </c>
      <c r="F76" s="407">
        <v>946836</v>
      </c>
      <c r="G76" s="407">
        <v>9169491287</v>
      </c>
      <c r="H76" s="407">
        <v>5271988069</v>
      </c>
      <c r="I76" s="407">
        <v>45402</v>
      </c>
      <c r="J76" s="407">
        <v>1874962</v>
      </c>
      <c r="K76" s="407">
        <v>1221486169</v>
      </c>
      <c r="L76" s="407">
        <v>865448746</v>
      </c>
    </row>
    <row r="77" spans="1:12" s="408" customFormat="1" ht="21" customHeight="1">
      <c r="A77" s="964" t="s">
        <v>378</v>
      </c>
      <c r="B77" s="966"/>
      <c r="C77" s="407">
        <v>1625</v>
      </c>
      <c r="D77" s="407">
        <v>1202799440.5</v>
      </c>
      <c r="E77" s="407">
        <v>1625</v>
      </c>
      <c r="F77" s="407">
        <v>18608</v>
      </c>
      <c r="G77" s="407">
        <v>117808457</v>
      </c>
      <c r="H77" s="407">
        <v>1173267185.5</v>
      </c>
      <c r="I77" s="407">
        <v>1529</v>
      </c>
      <c r="J77" s="407">
        <v>43804</v>
      </c>
      <c r="K77" s="407">
        <v>29568105</v>
      </c>
      <c r="L77" s="407">
        <v>29532255</v>
      </c>
    </row>
    <row r="78" spans="1:12" s="408" customFormat="1" ht="21" customHeight="1">
      <c r="A78" s="970" t="s">
        <v>115</v>
      </c>
      <c r="B78" s="463" t="s">
        <v>368</v>
      </c>
      <c r="C78" s="407">
        <v>469</v>
      </c>
      <c r="D78" s="407">
        <v>13609790.5</v>
      </c>
      <c r="E78" s="407">
        <v>469</v>
      </c>
      <c r="F78" s="407">
        <v>1585</v>
      </c>
      <c r="G78" s="407">
        <v>3139060</v>
      </c>
      <c r="H78" s="407">
        <v>13609790.5</v>
      </c>
      <c r="I78" s="407">
        <v>0</v>
      </c>
      <c r="J78" s="407">
        <v>0</v>
      </c>
      <c r="K78" s="407">
        <v>0</v>
      </c>
      <c r="L78" s="407">
        <v>0</v>
      </c>
    </row>
    <row r="79" spans="1:12" s="408" customFormat="1" ht="21" customHeight="1">
      <c r="A79" s="971"/>
      <c r="B79" s="401" t="s">
        <v>369</v>
      </c>
      <c r="C79" s="407">
        <v>61</v>
      </c>
      <c r="D79" s="407">
        <v>24547494</v>
      </c>
      <c r="E79" s="407">
        <v>61</v>
      </c>
      <c r="F79" s="407">
        <v>786</v>
      </c>
      <c r="G79" s="407">
        <v>4719082</v>
      </c>
      <c r="H79" s="407">
        <v>23552292</v>
      </c>
      <c r="I79" s="407">
        <v>54</v>
      </c>
      <c r="J79" s="407">
        <v>1840</v>
      </c>
      <c r="K79" s="407">
        <v>1213538</v>
      </c>
      <c r="L79" s="407">
        <v>995202</v>
      </c>
    </row>
    <row r="80" spans="1:12" s="408" customFormat="1" ht="21" customHeight="1">
      <c r="A80" s="971"/>
      <c r="B80" s="401" t="s">
        <v>513</v>
      </c>
      <c r="C80" s="407">
        <v>2095205</v>
      </c>
      <c r="D80" s="407">
        <v>15313202832</v>
      </c>
      <c r="E80" s="407">
        <v>2095205</v>
      </c>
      <c r="F80" s="407">
        <v>2711423</v>
      </c>
      <c r="G80" s="407">
        <v>4235658514</v>
      </c>
      <c r="H80" s="407">
        <v>14989826129</v>
      </c>
      <c r="I80" s="407">
        <v>32160</v>
      </c>
      <c r="J80" s="407">
        <v>624218</v>
      </c>
      <c r="K80" s="407">
        <v>419574160</v>
      </c>
      <c r="L80" s="407">
        <v>323376703</v>
      </c>
    </row>
    <row r="81" spans="1:12" s="408" customFormat="1" ht="21" customHeight="1">
      <c r="A81" s="972"/>
      <c r="B81" s="392" t="s">
        <v>514</v>
      </c>
      <c r="C81" s="407">
        <v>0</v>
      </c>
      <c r="D81" s="407">
        <v>0</v>
      </c>
      <c r="E81" s="407">
        <v>0</v>
      </c>
      <c r="F81" s="407">
        <v>0</v>
      </c>
      <c r="G81" s="407">
        <v>0</v>
      </c>
      <c r="H81" s="407">
        <v>0</v>
      </c>
      <c r="I81" s="407">
        <v>0</v>
      </c>
      <c r="J81" s="407">
        <v>0</v>
      </c>
      <c r="K81" s="407">
        <v>0</v>
      </c>
      <c r="L81" s="407">
        <v>0</v>
      </c>
    </row>
    <row r="82" spans="1:12" s="408" customFormat="1" ht="21" customHeight="1">
      <c r="A82" s="975" t="s">
        <v>379</v>
      </c>
      <c r="B82" s="976"/>
      <c r="C82" s="407">
        <v>0</v>
      </c>
      <c r="D82" s="407">
        <v>0</v>
      </c>
      <c r="E82" s="407">
        <v>0</v>
      </c>
      <c r="F82" s="407">
        <v>0</v>
      </c>
      <c r="G82" s="407">
        <v>0</v>
      </c>
      <c r="H82" s="407">
        <v>0</v>
      </c>
      <c r="I82" s="407">
        <v>0</v>
      </c>
      <c r="J82" s="407">
        <v>0</v>
      </c>
      <c r="K82" s="407">
        <v>0</v>
      </c>
      <c r="L82" s="407">
        <v>0</v>
      </c>
    </row>
    <row r="83" spans="1:12" s="408" customFormat="1" ht="21.5" customHeight="1">
      <c r="A83" s="964" t="s">
        <v>661</v>
      </c>
      <c r="B83" s="966"/>
      <c r="C83" s="407">
        <v>1111</v>
      </c>
      <c r="D83" s="407">
        <v>60503422</v>
      </c>
      <c r="E83" s="407">
        <v>1111</v>
      </c>
      <c r="F83" s="407">
        <v>9212</v>
      </c>
      <c r="G83" s="407">
        <v>64633615</v>
      </c>
      <c r="H83" s="407">
        <v>60503422</v>
      </c>
      <c r="I83" s="407">
        <v>1</v>
      </c>
      <c r="J83" s="407">
        <v>14</v>
      </c>
      <c r="K83" s="407">
        <v>0</v>
      </c>
      <c r="L83" s="407">
        <v>0</v>
      </c>
    </row>
    <row r="84" spans="1:12" s="408" customFormat="1" hidden="1">
      <c r="A84" s="964" t="s">
        <v>54</v>
      </c>
      <c r="B84" s="966"/>
      <c r="C84" s="407">
        <v>0</v>
      </c>
      <c r="D84" s="407">
        <v>0</v>
      </c>
      <c r="E84" s="407">
        <v>0</v>
      </c>
      <c r="F84" s="407">
        <v>0</v>
      </c>
      <c r="G84" s="407">
        <v>0</v>
      </c>
      <c r="H84" s="407">
        <v>0</v>
      </c>
      <c r="I84" s="407">
        <v>0</v>
      </c>
      <c r="J84" s="407">
        <v>0</v>
      </c>
      <c r="K84" s="407">
        <v>0</v>
      </c>
      <c r="L84" s="407">
        <v>0</v>
      </c>
    </row>
    <row r="85" spans="1:12" s="408" customFormat="1" ht="21.5" customHeight="1">
      <c r="A85" s="967" t="s">
        <v>197</v>
      </c>
      <c r="B85" s="968"/>
      <c r="C85" s="407">
        <v>2104</v>
      </c>
      <c r="D85" s="407">
        <v>145859970</v>
      </c>
      <c r="E85" s="407">
        <v>2104</v>
      </c>
      <c r="F85" s="407">
        <v>18513</v>
      </c>
      <c r="G85" s="407">
        <v>224215851</v>
      </c>
      <c r="H85" s="407">
        <v>126089860</v>
      </c>
      <c r="I85" s="407">
        <v>1963</v>
      </c>
      <c r="J85" s="407">
        <v>43245</v>
      </c>
      <c r="K85" s="407">
        <v>29530209</v>
      </c>
      <c r="L85" s="407">
        <v>19770110</v>
      </c>
    </row>
    <row r="86" spans="1:12" s="408" customFormat="1" ht="21" customHeight="1">
      <c r="A86" s="964" t="s">
        <v>53</v>
      </c>
      <c r="B86" s="966"/>
      <c r="C86" s="407">
        <v>59787</v>
      </c>
      <c r="D86" s="407">
        <v>4927128988</v>
      </c>
      <c r="E86" s="407">
        <v>59787</v>
      </c>
      <c r="F86" s="407">
        <v>598207</v>
      </c>
      <c r="G86" s="407">
        <v>6507815620</v>
      </c>
      <c r="H86" s="407">
        <v>4764090182</v>
      </c>
      <c r="I86" s="407">
        <v>48760</v>
      </c>
      <c r="J86" s="407">
        <v>1205573</v>
      </c>
      <c r="K86" s="407">
        <v>791835513</v>
      </c>
      <c r="L86" s="407">
        <v>163038806</v>
      </c>
    </row>
    <row r="87" spans="1:12" s="408" customFormat="1" ht="21" customHeight="1">
      <c r="A87" s="967" t="s">
        <v>198</v>
      </c>
      <c r="B87" s="968"/>
      <c r="C87" s="407">
        <v>3041</v>
      </c>
      <c r="D87" s="407">
        <v>1235517560</v>
      </c>
      <c r="E87" s="407">
        <v>3041</v>
      </c>
      <c r="F87" s="407">
        <v>23835</v>
      </c>
      <c r="G87" s="407">
        <v>175241887</v>
      </c>
      <c r="H87" s="407">
        <v>1204781330</v>
      </c>
      <c r="I87" s="407">
        <v>2669</v>
      </c>
      <c r="J87" s="407">
        <v>51971</v>
      </c>
      <c r="K87" s="407">
        <v>34016880</v>
      </c>
      <c r="L87" s="407">
        <v>30736230</v>
      </c>
    </row>
    <row r="88" spans="1:12" s="408" customFormat="1" ht="21" customHeight="1">
      <c r="A88" s="964" t="s">
        <v>164</v>
      </c>
      <c r="B88" s="965"/>
      <c r="C88" s="407">
        <v>84578</v>
      </c>
      <c r="D88" s="407">
        <v>9091908389</v>
      </c>
      <c r="E88" s="407">
        <v>84578</v>
      </c>
      <c r="F88" s="407">
        <v>848019</v>
      </c>
      <c r="G88" s="407">
        <v>6415955026</v>
      </c>
      <c r="H88" s="407">
        <v>8987307326</v>
      </c>
      <c r="I88" s="407">
        <v>4940</v>
      </c>
      <c r="J88" s="407">
        <v>154086</v>
      </c>
      <c r="K88" s="407">
        <v>105480331</v>
      </c>
      <c r="L88" s="407">
        <v>104601063</v>
      </c>
    </row>
    <row r="89" spans="1:12" s="408" customFormat="1" ht="21" customHeight="1">
      <c r="A89" s="964" t="s">
        <v>143</v>
      </c>
      <c r="B89" s="969"/>
      <c r="C89" s="407">
        <v>0</v>
      </c>
      <c r="D89" s="407">
        <v>0</v>
      </c>
      <c r="E89" s="407">
        <v>0</v>
      </c>
      <c r="F89" s="407">
        <v>0</v>
      </c>
      <c r="G89" s="407">
        <v>0</v>
      </c>
      <c r="H89" s="407">
        <v>0</v>
      </c>
      <c r="I89" s="407">
        <v>0</v>
      </c>
      <c r="J89" s="407">
        <v>0</v>
      </c>
      <c r="K89" s="407">
        <v>0</v>
      </c>
      <c r="L89" s="407">
        <v>0</v>
      </c>
    </row>
    <row r="90" spans="1:12" s="408" customFormat="1" ht="21" customHeight="1">
      <c r="A90" s="964" t="s">
        <v>192</v>
      </c>
      <c r="B90" s="969"/>
      <c r="C90" s="407">
        <v>250</v>
      </c>
      <c r="D90" s="407">
        <v>24354355</v>
      </c>
      <c r="E90" s="407">
        <v>250</v>
      </c>
      <c r="F90" s="407">
        <v>2309</v>
      </c>
      <c r="G90" s="407">
        <v>16115783</v>
      </c>
      <c r="H90" s="407">
        <v>21938301</v>
      </c>
      <c r="I90" s="407">
        <v>225</v>
      </c>
      <c r="J90" s="407">
        <v>5164</v>
      </c>
      <c r="K90" s="407">
        <v>3470107</v>
      </c>
      <c r="L90" s="407">
        <v>2416054</v>
      </c>
    </row>
    <row r="91" spans="1:12" s="408" customFormat="1" ht="21" customHeight="1">
      <c r="A91" s="964" t="s">
        <v>116</v>
      </c>
      <c r="B91" s="965"/>
      <c r="C91" s="407">
        <v>508341</v>
      </c>
      <c r="D91" s="407">
        <v>26649742348.5</v>
      </c>
      <c r="E91" s="407">
        <v>508341</v>
      </c>
      <c r="F91" s="407">
        <v>3097711</v>
      </c>
      <c r="G91" s="407">
        <v>25601827541</v>
      </c>
      <c r="H91" s="407">
        <v>26344733062.5</v>
      </c>
      <c r="I91" s="407">
        <v>58717</v>
      </c>
      <c r="J91" s="407">
        <v>734995</v>
      </c>
      <c r="K91" s="407">
        <v>481693125</v>
      </c>
      <c r="L91" s="407">
        <v>305009286</v>
      </c>
    </row>
    <row r="92" spans="1:12" s="408" customFormat="1">
      <c r="A92" s="82" t="s">
        <v>430</v>
      </c>
      <c r="B92" s="409"/>
    </row>
    <row r="93" spans="1:12" s="408" customFormat="1">
      <c r="A93" s="82" t="s">
        <v>220</v>
      </c>
      <c r="B93" s="409"/>
    </row>
    <row r="94" spans="1:12" s="408" customFormat="1">
      <c r="A94" s="82" t="s">
        <v>234</v>
      </c>
      <c r="B94" s="409"/>
    </row>
    <row r="95" spans="1:12" s="82" customFormat="1">
      <c r="B95" s="117"/>
    </row>
    <row r="96" spans="1:12" s="82" customFormat="1">
      <c r="B96" s="117"/>
    </row>
    <row r="97" spans="2:2" s="82" customFormat="1">
      <c r="B97" s="117"/>
    </row>
    <row r="98" spans="2:2" s="82" customFormat="1">
      <c r="B98" s="117"/>
    </row>
    <row r="99" spans="2:2" s="82" customFormat="1">
      <c r="B99" s="117"/>
    </row>
    <row r="100" spans="2:2" s="82" customFormat="1">
      <c r="B100" s="117"/>
    </row>
    <row r="101" spans="2:2" s="82" customFormat="1">
      <c r="B101" s="117"/>
    </row>
    <row r="102" spans="2:2" s="82" customFormat="1">
      <c r="B102" s="117"/>
    </row>
    <row r="103" spans="2:2" s="82" customFormat="1">
      <c r="B103" s="117"/>
    </row>
    <row r="104" spans="2:2" s="82" customFormat="1">
      <c r="B104" s="117"/>
    </row>
    <row r="105" spans="2:2" s="82" customFormat="1">
      <c r="B105" s="117"/>
    </row>
    <row r="106" spans="2:2" s="82" customFormat="1">
      <c r="B106" s="117"/>
    </row>
    <row r="107" spans="2:2" s="82" customFormat="1">
      <c r="B107" s="117"/>
    </row>
    <row r="108" spans="2:2" s="82" customFormat="1">
      <c r="B108" s="117"/>
    </row>
    <row r="109" spans="2:2" s="82" customFormat="1">
      <c r="B109" s="117"/>
    </row>
    <row r="110" spans="2:2" s="82" customFormat="1">
      <c r="B110" s="117"/>
    </row>
    <row r="111" spans="2:2" s="82" customFormat="1">
      <c r="B111" s="117"/>
    </row>
    <row r="112" spans="2:2" s="82" customFormat="1">
      <c r="B112" s="117"/>
    </row>
    <row r="113" spans="2:2" s="82" customFormat="1">
      <c r="B113" s="117"/>
    </row>
    <row r="114" spans="2:2" s="82" customFormat="1">
      <c r="B114" s="117"/>
    </row>
    <row r="115" spans="2:2" s="82" customFormat="1">
      <c r="B115" s="117"/>
    </row>
    <row r="116" spans="2:2" s="82" customFormat="1">
      <c r="B116" s="117"/>
    </row>
    <row r="117" spans="2:2" s="82" customFormat="1">
      <c r="B117" s="117"/>
    </row>
    <row r="118" spans="2:2" s="82" customFormat="1">
      <c r="B118" s="117"/>
    </row>
    <row r="119" spans="2:2" s="82" customFormat="1">
      <c r="B119" s="117"/>
    </row>
    <row r="120" spans="2:2" s="82" customFormat="1">
      <c r="B120" s="117"/>
    </row>
    <row r="121" spans="2:2" s="82" customFormat="1">
      <c r="B121" s="117"/>
    </row>
    <row r="122" spans="2:2" s="82" customFormat="1">
      <c r="B122" s="117"/>
    </row>
    <row r="123" spans="2:2" s="82" customFormat="1">
      <c r="B123" s="117"/>
    </row>
  </sheetData>
  <customSheetViews>
    <customSheetView guid="{6F28069D-A7F4-41D2-AA1B-4487F97E36F1}" showPageBreaks="1" fitToPage="1" printArea="1" showRuler="0" topLeftCell="A19">
      <selection activeCell="A72" sqref="A72:A73"/>
      <pageMargins left="0.39370078740157483" right="0" top="0.39370078740157483" bottom="0" header="0.19685039370078741" footer="0"/>
      <printOptions horizontalCentered="1"/>
      <pageSetup paperSize="8" scale="92" orientation="landscape" horizontalDpi="4294967292" r:id="rId1"/>
      <headerFooter alignWithMargins="0"/>
    </customSheetView>
  </customSheetViews>
  <mergeCells count="33">
    <mergeCell ref="A83:B83"/>
    <mergeCell ref="A78:A81"/>
    <mergeCell ref="E4:H4"/>
    <mergeCell ref="A9:B9"/>
    <mergeCell ref="A4:B5"/>
    <mergeCell ref="C4:D4"/>
    <mergeCell ref="A75:B75"/>
    <mergeCell ref="A76:B76"/>
    <mergeCell ref="A77:B77"/>
    <mergeCell ref="A82:B82"/>
    <mergeCell ref="A72:A73"/>
    <mergeCell ref="A66:A69"/>
    <mergeCell ref="A70:A71"/>
    <mergeCell ref="A64:B64"/>
    <mergeCell ref="A91:B91"/>
    <mergeCell ref="A86:B86"/>
    <mergeCell ref="A87:B87"/>
    <mergeCell ref="A84:B84"/>
    <mergeCell ref="A85:B85"/>
    <mergeCell ref="A90:B90"/>
    <mergeCell ref="A89:B89"/>
    <mergeCell ref="A88:B88"/>
    <mergeCell ref="B2:L2"/>
    <mergeCell ref="A7:B7"/>
    <mergeCell ref="A8:B8"/>
    <mergeCell ref="I4:L4"/>
    <mergeCell ref="A65:B65"/>
    <mergeCell ref="A63:B63"/>
    <mergeCell ref="B55:L55"/>
    <mergeCell ref="A57:B58"/>
    <mergeCell ref="C57:D57"/>
    <mergeCell ref="E57:H57"/>
    <mergeCell ref="I57:L57"/>
  </mergeCells>
  <phoneticPr fontId="6"/>
  <printOptions horizontalCentered="1"/>
  <pageMargins left="0.39370078740157483" right="0" top="0.39370078740157483" bottom="0" header="0.19685039370078741" footer="0"/>
  <pageSetup paperSize="9" scale="64" orientation="landscape" horizontalDpi="4294967292" r:id="rId2"/>
  <headerFooter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pageSetUpPr fitToPage="1"/>
  </sheetPr>
  <dimension ref="A1:L61"/>
  <sheetViews>
    <sheetView zoomScaleNormal="100" workbookViewId="0">
      <pane xSplit="1" ySplit="9" topLeftCell="B10" activePane="bottomRight" state="frozen"/>
      <selection sqref="A1:R1"/>
      <selection pane="topRight" sqref="A1:R1"/>
      <selection pane="bottomLeft" sqref="A1:R1"/>
      <selection pane="bottomRight"/>
    </sheetView>
  </sheetViews>
  <sheetFormatPr defaultColWidth="9" defaultRowHeight="13"/>
  <cols>
    <col min="1" max="1" width="13.6328125" style="102" customWidth="1"/>
    <col min="2" max="7" width="14.7265625" style="102" customWidth="1"/>
    <col min="8" max="8" width="14.7265625" style="102" hidden="1" customWidth="1"/>
    <col min="9" max="12" width="18.6328125" style="102" customWidth="1"/>
    <col min="13" max="16384" width="9" style="102"/>
  </cols>
  <sheetData>
    <row r="1" spans="1:12" ht="30" customHeight="1">
      <c r="A1" s="331" t="s">
        <v>529</v>
      </c>
      <c r="B1" s="331"/>
      <c r="C1" s="331"/>
      <c r="D1" s="331"/>
      <c r="E1" s="331"/>
      <c r="F1" s="331"/>
      <c r="G1" s="331"/>
      <c r="H1" s="331"/>
      <c r="I1" s="331"/>
      <c r="J1" s="331"/>
      <c r="K1" s="331"/>
      <c r="L1" s="331"/>
    </row>
    <row r="2" spans="1:12" ht="18" customHeight="1">
      <c r="I2" s="345"/>
      <c r="L2" s="8" t="s">
        <v>715</v>
      </c>
    </row>
    <row r="3" spans="1:12" ht="20.25" customHeight="1">
      <c r="A3" s="771" t="s">
        <v>687</v>
      </c>
      <c r="B3" s="346"/>
      <c r="C3" s="347" t="s">
        <v>489</v>
      </c>
      <c r="D3" s="347"/>
      <c r="E3" s="347"/>
      <c r="F3" s="347"/>
      <c r="G3" s="348"/>
      <c r="H3" s="348"/>
      <c r="I3" s="347" t="s">
        <v>491</v>
      </c>
      <c r="J3" s="347"/>
      <c r="K3" s="347"/>
      <c r="L3" s="348"/>
    </row>
    <row r="4" spans="1:12" ht="20.25" customHeight="1">
      <c r="A4" s="767"/>
      <c r="B4" s="772" t="s">
        <v>413</v>
      </c>
      <c r="C4" s="772" t="s">
        <v>412</v>
      </c>
      <c r="D4" s="767" t="s">
        <v>436</v>
      </c>
      <c r="E4" s="767" t="s">
        <v>437</v>
      </c>
      <c r="F4" s="767" t="s">
        <v>371</v>
      </c>
      <c r="G4" s="767" t="s">
        <v>438</v>
      </c>
      <c r="H4" s="767" t="s">
        <v>619</v>
      </c>
      <c r="I4" s="769" t="s">
        <v>439</v>
      </c>
      <c r="J4" s="769" t="s">
        <v>440</v>
      </c>
      <c r="K4" s="769" t="s">
        <v>441</v>
      </c>
      <c r="L4" s="774" t="s">
        <v>159</v>
      </c>
    </row>
    <row r="5" spans="1:12" ht="20.25" customHeight="1">
      <c r="A5" s="768"/>
      <c r="B5" s="773"/>
      <c r="C5" s="773"/>
      <c r="D5" s="768"/>
      <c r="E5" s="768"/>
      <c r="F5" s="768"/>
      <c r="G5" s="768"/>
      <c r="H5" s="768"/>
      <c r="I5" s="770"/>
      <c r="J5" s="770"/>
      <c r="K5" s="770"/>
      <c r="L5" s="773"/>
    </row>
    <row r="6" spans="1:12">
      <c r="A6" s="332"/>
      <c r="B6" s="333"/>
      <c r="C6" s="333"/>
      <c r="D6" s="333"/>
      <c r="E6" s="334"/>
      <c r="F6" s="333"/>
      <c r="G6" s="332"/>
      <c r="H6" s="333"/>
      <c r="I6" s="334"/>
      <c r="J6" s="333"/>
      <c r="K6" s="334"/>
      <c r="L6" s="333"/>
    </row>
    <row r="7" spans="1:12" ht="19" customHeight="1">
      <c r="A7" s="153" t="s">
        <v>716</v>
      </c>
      <c r="B7" s="493">
        <v>1</v>
      </c>
      <c r="C7" s="335">
        <v>1</v>
      </c>
      <c r="D7" s="336">
        <v>1004</v>
      </c>
      <c r="E7" s="179">
        <v>1414</v>
      </c>
      <c r="F7" s="179">
        <v>157</v>
      </c>
      <c r="G7" s="180">
        <v>908</v>
      </c>
      <c r="H7" s="179"/>
      <c r="I7" s="349">
        <v>93826</v>
      </c>
      <c r="J7" s="349">
        <v>68191</v>
      </c>
      <c r="K7" s="349">
        <v>58907</v>
      </c>
      <c r="L7" s="349">
        <v>10808</v>
      </c>
    </row>
    <row r="8" spans="1:12" ht="19" customHeight="1">
      <c r="A8" s="153" t="s">
        <v>717</v>
      </c>
      <c r="B8" s="493">
        <v>1</v>
      </c>
      <c r="C8" s="335">
        <v>1</v>
      </c>
      <c r="D8" s="336">
        <v>1001</v>
      </c>
      <c r="E8" s="179">
        <v>1411</v>
      </c>
      <c r="F8" s="179">
        <v>157</v>
      </c>
      <c r="G8" s="180">
        <v>908</v>
      </c>
      <c r="H8" s="179"/>
      <c r="I8" s="349">
        <v>94068</v>
      </c>
      <c r="J8" s="349">
        <v>67978</v>
      </c>
      <c r="K8" s="349">
        <v>59793</v>
      </c>
      <c r="L8" s="349">
        <v>11901</v>
      </c>
    </row>
    <row r="9" spans="1:12" ht="19" customHeight="1">
      <c r="A9" s="158" t="s">
        <v>718</v>
      </c>
      <c r="B9" s="337">
        <v>1</v>
      </c>
      <c r="C9" s="337">
        <v>1</v>
      </c>
      <c r="D9" s="182">
        <v>999</v>
      </c>
      <c r="E9" s="183">
        <v>1403</v>
      </c>
      <c r="F9" s="182">
        <v>157</v>
      </c>
      <c r="G9" s="183">
        <v>909</v>
      </c>
      <c r="H9" s="182"/>
      <c r="I9" s="327">
        <v>94356</v>
      </c>
      <c r="J9" s="327">
        <v>67630</v>
      </c>
      <c r="K9" s="327">
        <v>60403</v>
      </c>
      <c r="L9" s="182">
        <v>13085</v>
      </c>
    </row>
    <row r="10" spans="1:12">
      <c r="A10" s="111" t="s">
        <v>442</v>
      </c>
      <c r="B10" s="111"/>
      <c r="C10" s="338"/>
      <c r="D10" s="338">
        <v>74</v>
      </c>
      <c r="E10" s="339">
        <v>14</v>
      </c>
      <c r="F10" s="338">
        <v>5</v>
      </c>
      <c r="G10" s="339">
        <v>36</v>
      </c>
      <c r="H10" s="338"/>
      <c r="I10" s="328">
        <v>3199</v>
      </c>
      <c r="J10" s="328">
        <v>2824</v>
      </c>
      <c r="K10" s="328">
        <v>2295</v>
      </c>
      <c r="L10" s="328">
        <v>517</v>
      </c>
    </row>
    <row r="11" spans="1:12">
      <c r="A11" s="111" t="s">
        <v>443</v>
      </c>
      <c r="B11" s="111"/>
      <c r="C11" s="338"/>
      <c r="D11" s="338">
        <v>23</v>
      </c>
      <c r="E11" s="339">
        <v>3</v>
      </c>
      <c r="F11" s="338">
        <v>3</v>
      </c>
      <c r="G11" s="339">
        <v>11</v>
      </c>
      <c r="H11" s="338"/>
      <c r="I11" s="328">
        <v>732</v>
      </c>
      <c r="J11" s="328">
        <v>506</v>
      </c>
      <c r="K11" s="328">
        <v>614</v>
      </c>
      <c r="L11" s="328">
        <v>105</v>
      </c>
    </row>
    <row r="12" spans="1:12">
      <c r="A12" s="111" t="s">
        <v>444</v>
      </c>
      <c r="B12" s="111"/>
      <c r="C12" s="338"/>
      <c r="D12" s="338">
        <v>14</v>
      </c>
      <c r="E12" s="339">
        <v>5</v>
      </c>
      <c r="F12" s="338">
        <v>2</v>
      </c>
      <c r="G12" s="339">
        <v>15</v>
      </c>
      <c r="H12" s="338"/>
      <c r="I12" s="328">
        <v>748</v>
      </c>
      <c r="J12" s="328">
        <v>573</v>
      </c>
      <c r="K12" s="328">
        <v>627</v>
      </c>
      <c r="L12" s="328">
        <v>100</v>
      </c>
    </row>
    <row r="13" spans="1:12">
      <c r="A13" s="111" t="s">
        <v>445</v>
      </c>
      <c r="B13" s="111"/>
      <c r="C13" s="338"/>
      <c r="D13" s="338">
        <v>32</v>
      </c>
      <c r="E13" s="339">
        <v>11</v>
      </c>
      <c r="F13" s="338">
        <v>2</v>
      </c>
      <c r="G13" s="339">
        <v>15</v>
      </c>
      <c r="H13" s="338"/>
      <c r="I13" s="328">
        <v>1543</v>
      </c>
      <c r="J13" s="328">
        <v>1058</v>
      </c>
      <c r="K13" s="328">
        <v>1171</v>
      </c>
      <c r="L13" s="328">
        <v>171</v>
      </c>
    </row>
    <row r="14" spans="1:12">
      <c r="A14" s="111" t="s">
        <v>446</v>
      </c>
      <c r="B14" s="111"/>
      <c r="C14" s="338"/>
      <c r="D14" s="338">
        <v>13</v>
      </c>
      <c r="E14" s="339">
        <v>2</v>
      </c>
      <c r="F14" s="338">
        <v>2</v>
      </c>
      <c r="G14" s="339">
        <v>14</v>
      </c>
      <c r="H14" s="338"/>
      <c r="I14" s="328">
        <v>637</v>
      </c>
      <c r="J14" s="328">
        <v>435</v>
      </c>
      <c r="K14" s="328">
        <v>513</v>
      </c>
      <c r="L14" s="328">
        <v>69</v>
      </c>
    </row>
    <row r="15" spans="1:12">
      <c r="A15" s="111" t="s">
        <v>447</v>
      </c>
      <c r="B15" s="111"/>
      <c r="C15" s="338"/>
      <c r="D15" s="338">
        <v>11</v>
      </c>
      <c r="E15" s="339">
        <v>4</v>
      </c>
      <c r="F15" s="338">
        <v>2</v>
      </c>
      <c r="G15" s="339">
        <v>14</v>
      </c>
      <c r="H15" s="338"/>
      <c r="I15" s="328">
        <v>763</v>
      </c>
      <c r="J15" s="328">
        <v>481</v>
      </c>
      <c r="K15" s="328">
        <v>592</v>
      </c>
      <c r="L15" s="328">
        <v>65</v>
      </c>
    </row>
    <row r="16" spans="1:12">
      <c r="A16" s="171" t="s">
        <v>448</v>
      </c>
      <c r="B16" s="171"/>
      <c r="C16" s="340"/>
      <c r="D16" s="340">
        <v>13</v>
      </c>
      <c r="E16" s="341">
        <v>6</v>
      </c>
      <c r="F16" s="340">
        <v>4</v>
      </c>
      <c r="G16" s="341">
        <v>14</v>
      </c>
      <c r="H16" s="340"/>
      <c r="I16" s="329">
        <v>1162</v>
      </c>
      <c r="J16" s="329">
        <v>864</v>
      </c>
      <c r="K16" s="329">
        <v>887</v>
      </c>
      <c r="L16" s="329">
        <v>117</v>
      </c>
    </row>
    <row r="17" spans="1:12">
      <c r="A17" s="111" t="s">
        <v>449</v>
      </c>
      <c r="B17" s="111"/>
      <c r="C17" s="338"/>
      <c r="D17" s="338">
        <v>24</v>
      </c>
      <c r="E17" s="339">
        <v>7</v>
      </c>
      <c r="F17" s="338">
        <v>2</v>
      </c>
      <c r="G17" s="339">
        <v>33</v>
      </c>
      <c r="H17" s="338"/>
      <c r="I17" s="328">
        <v>1538</v>
      </c>
      <c r="J17" s="328">
        <v>1396</v>
      </c>
      <c r="K17" s="328">
        <v>1310</v>
      </c>
      <c r="L17" s="328">
        <v>218</v>
      </c>
    </row>
    <row r="18" spans="1:12">
      <c r="A18" s="111" t="s">
        <v>450</v>
      </c>
      <c r="B18" s="111"/>
      <c r="C18" s="338"/>
      <c r="D18" s="338">
        <v>12</v>
      </c>
      <c r="E18" s="339">
        <v>9</v>
      </c>
      <c r="F18" s="338">
        <v>2</v>
      </c>
      <c r="G18" s="339">
        <v>15</v>
      </c>
      <c r="H18" s="338"/>
      <c r="I18" s="328">
        <v>1254</v>
      </c>
      <c r="J18" s="328">
        <v>959</v>
      </c>
      <c r="K18" s="328">
        <v>906</v>
      </c>
      <c r="L18" s="328">
        <v>138</v>
      </c>
    </row>
    <row r="19" spans="1:12">
      <c r="A19" s="111" t="s">
        <v>451</v>
      </c>
      <c r="B19" s="111"/>
      <c r="C19" s="338"/>
      <c r="D19" s="338">
        <v>15</v>
      </c>
      <c r="E19" s="339">
        <v>10</v>
      </c>
      <c r="F19" s="338">
        <v>3</v>
      </c>
      <c r="G19" s="339">
        <v>13</v>
      </c>
      <c r="H19" s="338"/>
      <c r="I19" s="328">
        <v>1401</v>
      </c>
      <c r="J19" s="328">
        <v>986</v>
      </c>
      <c r="K19" s="328">
        <v>954</v>
      </c>
      <c r="L19" s="328">
        <v>211</v>
      </c>
    </row>
    <row r="20" spans="1:12">
      <c r="A20" s="111" t="s">
        <v>452</v>
      </c>
      <c r="B20" s="111"/>
      <c r="C20" s="338"/>
      <c r="D20" s="338">
        <v>26</v>
      </c>
      <c r="E20" s="339">
        <v>32</v>
      </c>
      <c r="F20" s="338">
        <v>5</v>
      </c>
      <c r="G20" s="339">
        <v>41</v>
      </c>
      <c r="H20" s="338"/>
      <c r="I20" s="328">
        <v>4110</v>
      </c>
      <c r="J20" s="328">
        <v>3533</v>
      </c>
      <c r="K20" s="328">
        <v>3045</v>
      </c>
      <c r="L20" s="328">
        <v>618</v>
      </c>
    </row>
    <row r="21" spans="1:12">
      <c r="A21" s="171" t="s">
        <v>453</v>
      </c>
      <c r="B21" s="171"/>
      <c r="C21" s="340"/>
      <c r="D21" s="340">
        <v>23</v>
      </c>
      <c r="E21" s="341">
        <v>36</v>
      </c>
      <c r="F21" s="340">
        <v>4</v>
      </c>
      <c r="G21" s="341">
        <v>38</v>
      </c>
      <c r="H21" s="340"/>
      <c r="I21" s="329">
        <v>3522</v>
      </c>
      <c r="J21" s="329">
        <v>3206</v>
      </c>
      <c r="K21" s="329">
        <v>2542</v>
      </c>
      <c r="L21" s="329">
        <v>479</v>
      </c>
    </row>
    <row r="22" spans="1:12">
      <c r="A22" s="111" t="s">
        <v>454</v>
      </c>
      <c r="B22" s="111"/>
      <c r="C22" s="338"/>
      <c r="D22" s="338">
        <v>95</v>
      </c>
      <c r="E22" s="339">
        <v>588</v>
      </c>
      <c r="F22" s="338">
        <v>26</v>
      </c>
      <c r="G22" s="339">
        <v>50</v>
      </c>
      <c r="H22" s="338"/>
      <c r="I22" s="328">
        <v>12676</v>
      </c>
      <c r="J22" s="328">
        <v>10171</v>
      </c>
      <c r="K22" s="328">
        <v>6862</v>
      </c>
      <c r="L22" s="328">
        <v>1373</v>
      </c>
    </row>
    <row r="23" spans="1:12">
      <c r="A23" s="111" t="s">
        <v>455</v>
      </c>
      <c r="B23" s="111"/>
      <c r="C23" s="338"/>
      <c r="D23" s="338">
        <v>34</v>
      </c>
      <c r="E23" s="339">
        <v>74</v>
      </c>
      <c r="F23" s="338">
        <v>7</v>
      </c>
      <c r="G23" s="339">
        <v>20</v>
      </c>
      <c r="H23" s="338"/>
      <c r="I23" s="328">
        <v>6474</v>
      </c>
      <c r="J23" s="328">
        <v>4874</v>
      </c>
      <c r="K23" s="328">
        <v>4036</v>
      </c>
      <c r="L23" s="328">
        <v>828</v>
      </c>
    </row>
    <row r="24" spans="1:12">
      <c r="A24" s="111" t="s">
        <v>456</v>
      </c>
      <c r="B24" s="111"/>
      <c r="C24" s="338"/>
      <c r="D24" s="338">
        <v>21</v>
      </c>
      <c r="E24" s="339">
        <v>15</v>
      </c>
      <c r="F24" s="338">
        <v>2</v>
      </c>
      <c r="G24" s="339">
        <v>21</v>
      </c>
      <c r="H24" s="338"/>
      <c r="I24" s="328">
        <v>1311</v>
      </c>
      <c r="J24" s="328">
        <v>1157</v>
      </c>
      <c r="K24" s="328">
        <v>1146</v>
      </c>
      <c r="L24" s="328">
        <v>158</v>
      </c>
    </row>
    <row r="25" spans="1:12">
      <c r="A25" s="111" t="s">
        <v>457</v>
      </c>
      <c r="B25" s="111"/>
      <c r="C25" s="338"/>
      <c r="D25" s="338">
        <v>9</v>
      </c>
      <c r="E25" s="339">
        <v>17</v>
      </c>
      <c r="F25" s="338">
        <v>2</v>
      </c>
      <c r="G25" s="339">
        <v>11</v>
      </c>
      <c r="H25" s="338"/>
      <c r="I25" s="328">
        <v>700</v>
      </c>
      <c r="J25" s="328">
        <v>443</v>
      </c>
      <c r="K25" s="328">
        <v>505</v>
      </c>
      <c r="L25" s="328">
        <v>72</v>
      </c>
    </row>
    <row r="26" spans="1:12">
      <c r="A26" s="171" t="s">
        <v>458</v>
      </c>
      <c r="B26" s="171"/>
      <c r="C26" s="340"/>
      <c r="D26" s="340">
        <v>17</v>
      </c>
      <c r="E26" s="341">
        <v>10</v>
      </c>
      <c r="F26" s="340">
        <v>2</v>
      </c>
      <c r="G26" s="341">
        <v>12</v>
      </c>
      <c r="H26" s="340"/>
      <c r="I26" s="329">
        <v>789</v>
      </c>
      <c r="J26" s="329">
        <v>486</v>
      </c>
      <c r="K26" s="329">
        <v>562</v>
      </c>
      <c r="L26" s="329">
        <v>98</v>
      </c>
    </row>
    <row r="27" spans="1:12">
      <c r="A27" s="111" t="s">
        <v>459</v>
      </c>
      <c r="B27" s="111"/>
      <c r="C27" s="338"/>
      <c r="D27" s="338">
        <v>9</v>
      </c>
      <c r="E27" s="339">
        <v>7</v>
      </c>
      <c r="F27" s="338">
        <v>2</v>
      </c>
      <c r="G27" s="339">
        <v>10</v>
      </c>
      <c r="H27" s="338"/>
      <c r="I27" s="328">
        <v>503</v>
      </c>
      <c r="J27" s="328">
        <v>314</v>
      </c>
      <c r="K27" s="328">
        <v>308</v>
      </c>
      <c r="L27" s="328">
        <v>78</v>
      </c>
    </row>
    <row r="28" spans="1:12">
      <c r="A28" s="111" t="s">
        <v>460</v>
      </c>
      <c r="B28" s="111"/>
      <c r="C28" s="338"/>
      <c r="D28" s="338">
        <v>10</v>
      </c>
      <c r="E28" s="339">
        <v>4</v>
      </c>
      <c r="F28" s="338">
        <v>2</v>
      </c>
      <c r="G28" s="339">
        <v>14</v>
      </c>
      <c r="H28" s="338"/>
      <c r="I28" s="328">
        <v>594</v>
      </c>
      <c r="J28" s="328">
        <v>437</v>
      </c>
      <c r="K28" s="328">
        <v>460</v>
      </c>
      <c r="L28" s="328">
        <v>64</v>
      </c>
    </row>
    <row r="29" spans="1:12">
      <c r="A29" s="111" t="s">
        <v>461</v>
      </c>
      <c r="B29" s="111"/>
      <c r="C29" s="338"/>
      <c r="D29" s="338">
        <v>14</v>
      </c>
      <c r="E29" s="339">
        <v>19</v>
      </c>
      <c r="F29" s="338">
        <v>3</v>
      </c>
      <c r="G29" s="339">
        <v>20</v>
      </c>
      <c r="H29" s="338"/>
      <c r="I29" s="328">
        <v>1384</v>
      </c>
      <c r="J29" s="328">
        <v>1011</v>
      </c>
      <c r="K29" s="328">
        <v>992</v>
      </c>
      <c r="L29" s="328">
        <v>149</v>
      </c>
    </row>
    <row r="30" spans="1:12">
      <c r="A30" s="111" t="s">
        <v>462</v>
      </c>
      <c r="B30" s="111"/>
      <c r="C30" s="338"/>
      <c r="D30" s="338">
        <v>8</v>
      </c>
      <c r="E30" s="339">
        <v>12</v>
      </c>
      <c r="F30" s="338">
        <v>2</v>
      </c>
      <c r="G30" s="339">
        <v>22</v>
      </c>
      <c r="H30" s="338"/>
      <c r="I30" s="328">
        <v>1383</v>
      </c>
      <c r="J30" s="328">
        <v>973</v>
      </c>
      <c r="K30" s="328">
        <v>1003</v>
      </c>
      <c r="L30" s="328">
        <v>218</v>
      </c>
    </row>
    <row r="31" spans="1:12">
      <c r="A31" s="171" t="s">
        <v>463</v>
      </c>
      <c r="B31" s="171"/>
      <c r="C31" s="340"/>
      <c r="D31" s="340">
        <v>20</v>
      </c>
      <c r="E31" s="341">
        <v>41</v>
      </c>
      <c r="F31" s="340">
        <v>3</v>
      </c>
      <c r="G31" s="341">
        <v>24</v>
      </c>
      <c r="H31" s="340"/>
      <c r="I31" s="329">
        <v>2409</v>
      </c>
      <c r="J31" s="329">
        <v>1738</v>
      </c>
      <c r="K31" s="329">
        <v>1845</v>
      </c>
      <c r="L31" s="329">
        <v>249</v>
      </c>
    </row>
    <row r="32" spans="1:12">
      <c r="A32" s="111" t="s">
        <v>464</v>
      </c>
      <c r="B32" s="111"/>
      <c r="C32" s="338"/>
      <c r="D32" s="338">
        <v>35</v>
      </c>
      <c r="E32" s="339">
        <v>93</v>
      </c>
      <c r="F32" s="338">
        <v>6</v>
      </c>
      <c r="G32" s="339">
        <v>39</v>
      </c>
      <c r="H32" s="338"/>
      <c r="I32" s="328">
        <v>5023</v>
      </c>
      <c r="J32" s="328">
        <v>3735</v>
      </c>
      <c r="K32" s="328">
        <v>3491</v>
      </c>
      <c r="L32" s="328">
        <v>807</v>
      </c>
    </row>
    <row r="33" spans="1:12">
      <c r="A33" s="111" t="s">
        <v>465</v>
      </c>
      <c r="B33" s="338">
        <v>1</v>
      </c>
      <c r="C33" s="338">
        <v>1</v>
      </c>
      <c r="D33" s="338">
        <v>15</v>
      </c>
      <c r="E33" s="339">
        <v>9</v>
      </c>
      <c r="F33" s="338">
        <v>2</v>
      </c>
      <c r="G33" s="339">
        <v>16</v>
      </c>
      <c r="H33" s="338"/>
      <c r="I33" s="328">
        <v>1316</v>
      </c>
      <c r="J33" s="328">
        <v>810</v>
      </c>
      <c r="K33" s="328">
        <v>842</v>
      </c>
      <c r="L33" s="328">
        <v>164</v>
      </c>
    </row>
    <row r="34" spans="1:12">
      <c r="A34" s="111" t="s">
        <v>466</v>
      </c>
      <c r="B34" s="111"/>
      <c r="C34" s="338"/>
      <c r="D34" s="338">
        <v>14</v>
      </c>
      <c r="E34" s="339">
        <v>9</v>
      </c>
      <c r="F34" s="338">
        <v>2</v>
      </c>
      <c r="G34" s="339">
        <v>14</v>
      </c>
      <c r="H34" s="338"/>
      <c r="I34" s="328">
        <v>954</v>
      </c>
      <c r="J34" s="328">
        <v>573</v>
      </c>
      <c r="K34" s="328">
        <v>641</v>
      </c>
      <c r="L34" s="328">
        <v>128</v>
      </c>
    </row>
    <row r="35" spans="1:12">
      <c r="A35" s="111" t="s">
        <v>467</v>
      </c>
      <c r="B35" s="111"/>
      <c r="C35" s="338"/>
      <c r="D35" s="338">
        <v>25</v>
      </c>
      <c r="E35" s="339">
        <v>28</v>
      </c>
      <c r="F35" s="338">
        <v>2</v>
      </c>
      <c r="G35" s="339">
        <v>16</v>
      </c>
      <c r="H35" s="338"/>
      <c r="I35" s="328">
        <v>2277</v>
      </c>
      <c r="J35" s="328">
        <v>1291</v>
      </c>
      <c r="K35" s="328">
        <v>1100</v>
      </c>
      <c r="L35" s="328">
        <v>350</v>
      </c>
    </row>
    <row r="36" spans="1:12">
      <c r="A36" s="171" t="s">
        <v>468</v>
      </c>
      <c r="B36" s="171"/>
      <c r="C36" s="340"/>
      <c r="D36" s="340">
        <v>31</v>
      </c>
      <c r="E36" s="341">
        <v>171</v>
      </c>
      <c r="F36" s="340">
        <v>10</v>
      </c>
      <c r="G36" s="341">
        <v>35</v>
      </c>
      <c r="H36" s="340"/>
      <c r="I36" s="329">
        <v>8436</v>
      </c>
      <c r="J36" s="329">
        <v>5397</v>
      </c>
      <c r="K36" s="329">
        <v>4390</v>
      </c>
      <c r="L36" s="329">
        <v>1566</v>
      </c>
    </row>
    <row r="37" spans="1:12">
      <c r="A37" s="111" t="s">
        <v>469</v>
      </c>
      <c r="B37" s="111"/>
      <c r="C37" s="338"/>
      <c r="D37" s="338">
        <v>24</v>
      </c>
      <c r="E37" s="339">
        <v>51</v>
      </c>
      <c r="F37" s="338">
        <v>6</v>
      </c>
      <c r="G37" s="339">
        <v>30</v>
      </c>
      <c r="H37" s="338"/>
      <c r="I37" s="328">
        <v>4872</v>
      </c>
      <c r="J37" s="328">
        <v>2935</v>
      </c>
      <c r="K37" s="328">
        <v>2696</v>
      </c>
      <c r="L37" s="328">
        <v>692</v>
      </c>
    </row>
    <row r="38" spans="1:12">
      <c r="A38" s="111" t="s">
        <v>470</v>
      </c>
      <c r="B38" s="111"/>
      <c r="C38" s="338"/>
      <c r="D38" s="338">
        <v>12</v>
      </c>
      <c r="E38" s="339">
        <v>2</v>
      </c>
      <c r="F38" s="338">
        <v>2</v>
      </c>
      <c r="G38" s="339">
        <v>14</v>
      </c>
      <c r="H38" s="338"/>
      <c r="I38" s="328">
        <v>1103</v>
      </c>
      <c r="J38" s="328">
        <v>683</v>
      </c>
      <c r="K38" s="328">
        <v>554</v>
      </c>
      <c r="L38" s="328">
        <v>165</v>
      </c>
    </row>
    <row r="39" spans="1:12">
      <c r="A39" s="111" t="s">
        <v>471</v>
      </c>
      <c r="B39" s="111"/>
      <c r="C39" s="338"/>
      <c r="D39" s="338">
        <v>11</v>
      </c>
      <c r="E39" s="339">
        <v>4</v>
      </c>
      <c r="F39" s="338">
        <v>2</v>
      </c>
      <c r="G39" s="339">
        <v>10</v>
      </c>
      <c r="H39" s="338"/>
      <c r="I39" s="328">
        <v>961</v>
      </c>
      <c r="J39" s="328">
        <v>525</v>
      </c>
      <c r="K39" s="328">
        <v>466</v>
      </c>
      <c r="L39" s="328">
        <v>166</v>
      </c>
    </row>
    <row r="40" spans="1:12">
      <c r="A40" s="111" t="s">
        <v>472</v>
      </c>
      <c r="B40" s="111"/>
      <c r="C40" s="338"/>
      <c r="D40" s="338">
        <v>11</v>
      </c>
      <c r="E40" s="339">
        <v>2</v>
      </c>
      <c r="F40" s="338">
        <v>2</v>
      </c>
      <c r="G40" s="339">
        <v>18</v>
      </c>
      <c r="H40" s="338"/>
      <c r="I40" s="328">
        <v>439</v>
      </c>
      <c r="J40" s="328">
        <v>268</v>
      </c>
      <c r="K40" s="328">
        <v>276</v>
      </c>
      <c r="L40" s="328">
        <v>60</v>
      </c>
    </row>
    <row r="41" spans="1:12">
      <c r="A41" s="171" t="s">
        <v>473</v>
      </c>
      <c r="B41" s="171"/>
      <c r="C41" s="340"/>
      <c r="D41" s="340">
        <v>11</v>
      </c>
      <c r="E41" s="341">
        <v>2</v>
      </c>
      <c r="F41" s="340">
        <v>2</v>
      </c>
      <c r="G41" s="341">
        <v>20</v>
      </c>
      <c r="H41" s="340"/>
      <c r="I41" s="329">
        <v>566</v>
      </c>
      <c r="J41" s="329">
        <v>270</v>
      </c>
      <c r="K41" s="329">
        <v>341</v>
      </c>
      <c r="L41" s="329">
        <v>70</v>
      </c>
    </row>
    <row r="42" spans="1:12">
      <c r="A42" s="111" t="s">
        <v>474</v>
      </c>
      <c r="B42" s="111"/>
      <c r="C42" s="338"/>
      <c r="D42" s="338">
        <v>13</v>
      </c>
      <c r="E42" s="339">
        <v>7</v>
      </c>
      <c r="F42" s="338">
        <v>3</v>
      </c>
      <c r="G42" s="339">
        <v>19</v>
      </c>
      <c r="H42" s="338"/>
      <c r="I42" s="328">
        <v>1411</v>
      </c>
      <c r="J42" s="328">
        <v>1016</v>
      </c>
      <c r="K42" s="328">
        <v>807</v>
      </c>
      <c r="L42" s="328">
        <v>163</v>
      </c>
    </row>
    <row r="43" spans="1:12">
      <c r="A43" s="111" t="s">
        <v>475</v>
      </c>
      <c r="B43" s="111"/>
      <c r="C43" s="338"/>
      <c r="D43" s="338">
        <v>30</v>
      </c>
      <c r="E43" s="339">
        <v>19</v>
      </c>
      <c r="F43" s="338">
        <v>4</v>
      </c>
      <c r="G43" s="339">
        <v>24</v>
      </c>
      <c r="H43" s="338"/>
      <c r="I43" s="328">
        <v>2379</v>
      </c>
      <c r="J43" s="328">
        <v>1540</v>
      </c>
      <c r="K43" s="328">
        <v>1491</v>
      </c>
      <c r="L43" s="328">
        <v>298</v>
      </c>
    </row>
    <row r="44" spans="1:12">
      <c r="A44" s="111" t="s">
        <v>476</v>
      </c>
      <c r="B44" s="111"/>
      <c r="C44" s="338"/>
      <c r="D44" s="338">
        <v>18</v>
      </c>
      <c r="E44" s="339">
        <v>7</v>
      </c>
      <c r="F44" s="338">
        <v>2</v>
      </c>
      <c r="G44" s="339">
        <v>15</v>
      </c>
      <c r="H44" s="338"/>
      <c r="I44" s="328">
        <v>1111</v>
      </c>
      <c r="J44" s="328">
        <v>671</v>
      </c>
      <c r="K44" s="328">
        <v>753</v>
      </c>
      <c r="L44" s="328">
        <v>125</v>
      </c>
    </row>
    <row r="45" spans="1:12">
      <c r="A45" s="111" t="s">
        <v>477</v>
      </c>
      <c r="B45" s="111"/>
      <c r="C45" s="338"/>
      <c r="D45" s="338">
        <v>14</v>
      </c>
      <c r="E45" s="339">
        <v>3</v>
      </c>
      <c r="F45" s="338">
        <v>1</v>
      </c>
      <c r="G45" s="339">
        <v>9</v>
      </c>
      <c r="H45" s="338"/>
      <c r="I45" s="328">
        <v>661</v>
      </c>
      <c r="J45" s="328">
        <v>432</v>
      </c>
      <c r="K45" s="328">
        <v>378</v>
      </c>
      <c r="L45" s="328">
        <v>87</v>
      </c>
    </row>
    <row r="46" spans="1:12">
      <c r="A46" s="171" t="s">
        <v>478</v>
      </c>
      <c r="B46" s="171"/>
      <c r="C46" s="340"/>
      <c r="D46" s="340">
        <v>21</v>
      </c>
      <c r="E46" s="341">
        <v>8</v>
      </c>
      <c r="F46" s="340">
        <v>2</v>
      </c>
      <c r="G46" s="341">
        <v>9</v>
      </c>
      <c r="H46" s="340"/>
      <c r="I46" s="329">
        <v>761</v>
      </c>
      <c r="J46" s="329">
        <v>489</v>
      </c>
      <c r="K46" s="329">
        <v>525</v>
      </c>
      <c r="L46" s="329">
        <v>96</v>
      </c>
    </row>
    <row r="47" spans="1:12">
      <c r="A47" s="111" t="s">
        <v>479</v>
      </c>
      <c r="B47" s="111"/>
      <c r="C47" s="338"/>
      <c r="D47" s="338">
        <v>11</v>
      </c>
      <c r="E47" s="339">
        <v>8</v>
      </c>
      <c r="F47" s="338">
        <v>2</v>
      </c>
      <c r="G47" s="339">
        <v>12</v>
      </c>
      <c r="H47" s="338"/>
      <c r="I47" s="328">
        <v>1083</v>
      </c>
      <c r="J47" s="328">
        <v>655</v>
      </c>
      <c r="K47" s="328">
        <v>602</v>
      </c>
      <c r="L47" s="328">
        <v>162</v>
      </c>
    </row>
    <row r="48" spans="1:12">
      <c r="A48" s="111" t="s">
        <v>480</v>
      </c>
      <c r="B48" s="111"/>
      <c r="C48" s="338"/>
      <c r="D48" s="338">
        <v>11</v>
      </c>
      <c r="E48" s="339">
        <v>4</v>
      </c>
      <c r="F48" s="338">
        <v>2</v>
      </c>
      <c r="G48" s="339">
        <v>12</v>
      </c>
      <c r="H48" s="338"/>
      <c r="I48" s="328">
        <v>516</v>
      </c>
      <c r="J48" s="328">
        <v>346</v>
      </c>
      <c r="K48" s="328">
        <v>385</v>
      </c>
      <c r="L48" s="328">
        <v>73</v>
      </c>
    </row>
    <row r="49" spans="1:12">
      <c r="A49" s="111" t="s">
        <v>481</v>
      </c>
      <c r="B49" s="111"/>
      <c r="C49" s="338"/>
      <c r="D49" s="338">
        <v>45</v>
      </c>
      <c r="E49" s="339">
        <v>29</v>
      </c>
      <c r="F49" s="338">
        <v>4</v>
      </c>
      <c r="G49" s="339">
        <v>30</v>
      </c>
      <c r="H49" s="338"/>
      <c r="I49" s="328">
        <v>4452</v>
      </c>
      <c r="J49" s="328">
        <v>3104</v>
      </c>
      <c r="K49" s="328">
        <v>2868</v>
      </c>
      <c r="L49" s="328">
        <v>737</v>
      </c>
    </row>
    <row r="50" spans="1:12">
      <c r="A50" s="111" t="s">
        <v>482</v>
      </c>
      <c r="B50" s="111"/>
      <c r="C50" s="338"/>
      <c r="D50" s="338">
        <v>13</v>
      </c>
      <c r="E50" s="339">
        <v>2</v>
      </c>
      <c r="F50" s="338">
        <v>1</v>
      </c>
      <c r="G50" s="339">
        <v>11</v>
      </c>
      <c r="H50" s="338"/>
      <c r="I50" s="328">
        <v>676</v>
      </c>
      <c r="J50" s="328">
        <v>412</v>
      </c>
      <c r="K50" s="328">
        <v>494</v>
      </c>
      <c r="L50" s="328">
        <v>88</v>
      </c>
    </row>
    <row r="51" spans="1:12">
      <c r="A51" s="171" t="s">
        <v>483</v>
      </c>
      <c r="B51" s="171"/>
      <c r="C51" s="340"/>
      <c r="D51" s="340">
        <v>19</v>
      </c>
      <c r="E51" s="341">
        <v>1</v>
      </c>
      <c r="F51" s="340">
        <v>3</v>
      </c>
      <c r="G51" s="341">
        <v>15</v>
      </c>
      <c r="H51" s="340"/>
      <c r="I51" s="329">
        <v>1203</v>
      </c>
      <c r="J51" s="329">
        <v>731</v>
      </c>
      <c r="K51" s="329">
        <v>716</v>
      </c>
      <c r="L51" s="329">
        <v>128</v>
      </c>
    </row>
    <row r="52" spans="1:12">
      <c r="A52" s="111" t="s">
        <v>484</v>
      </c>
      <c r="B52" s="111"/>
      <c r="C52" s="338"/>
      <c r="D52" s="338">
        <v>19</v>
      </c>
      <c r="E52" s="339">
        <v>4</v>
      </c>
      <c r="F52" s="338">
        <v>2</v>
      </c>
      <c r="G52" s="339">
        <v>15</v>
      </c>
      <c r="H52" s="338"/>
      <c r="I52" s="328">
        <v>1376</v>
      </c>
      <c r="J52" s="328">
        <v>864</v>
      </c>
      <c r="K52" s="328">
        <v>863</v>
      </c>
      <c r="L52" s="328">
        <v>226</v>
      </c>
    </row>
    <row r="53" spans="1:12">
      <c r="A53" s="111" t="s">
        <v>485</v>
      </c>
      <c r="B53" s="111"/>
      <c r="C53" s="338"/>
      <c r="D53" s="338">
        <v>14</v>
      </c>
      <c r="E53" s="339">
        <v>2</v>
      </c>
      <c r="F53" s="338">
        <v>2</v>
      </c>
      <c r="G53" s="339">
        <v>15</v>
      </c>
      <c r="H53" s="338"/>
      <c r="I53" s="328">
        <v>933</v>
      </c>
      <c r="J53" s="328">
        <v>522</v>
      </c>
      <c r="K53" s="328">
        <v>561</v>
      </c>
      <c r="L53" s="328">
        <v>137</v>
      </c>
    </row>
    <row r="54" spans="1:12">
      <c r="A54" s="111" t="s">
        <v>486</v>
      </c>
      <c r="B54" s="111"/>
      <c r="C54" s="338"/>
      <c r="D54" s="338">
        <v>15</v>
      </c>
      <c r="E54" s="339">
        <v>4</v>
      </c>
      <c r="F54" s="338">
        <v>2</v>
      </c>
      <c r="G54" s="339">
        <v>10</v>
      </c>
      <c r="H54" s="338"/>
      <c r="I54" s="328">
        <v>840</v>
      </c>
      <c r="J54" s="328">
        <v>492</v>
      </c>
      <c r="K54" s="328">
        <v>581</v>
      </c>
      <c r="L54" s="328">
        <v>143</v>
      </c>
    </row>
    <row r="55" spans="1:12">
      <c r="A55" s="111" t="s">
        <v>487</v>
      </c>
      <c r="B55" s="111"/>
      <c r="C55" s="338"/>
      <c r="D55" s="338">
        <v>20</v>
      </c>
      <c r="E55" s="339">
        <v>3</v>
      </c>
      <c r="F55" s="338">
        <v>2</v>
      </c>
      <c r="G55" s="339">
        <v>26</v>
      </c>
      <c r="H55" s="338"/>
      <c r="I55" s="328">
        <v>1300</v>
      </c>
      <c r="J55" s="328">
        <v>820</v>
      </c>
      <c r="K55" s="328">
        <v>854</v>
      </c>
      <c r="L55" s="328">
        <v>162</v>
      </c>
    </row>
    <row r="56" spans="1:12">
      <c r="A56" s="171" t="s">
        <v>488</v>
      </c>
      <c r="B56" s="171"/>
      <c r="C56" s="340"/>
      <c r="D56" s="340">
        <v>30</v>
      </c>
      <c r="E56" s="341">
        <v>5</v>
      </c>
      <c r="F56" s="340">
        <v>2</v>
      </c>
      <c r="G56" s="341">
        <v>12</v>
      </c>
      <c r="H56" s="340"/>
      <c r="I56" s="329">
        <v>875</v>
      </c>
      <c r="J56" s="329">
        <v>624</v>
      </c>
      <c r="K56" s="329">
        <v>553</v>
      </c>
      <c r="L56" s="329">
        <v>197</v>
      </c>
    </row>
    <row r="57" spans="1:12">
      <c r="I57" s="342"/>
      <c r="J57" s="342"/>
      <c r="K57" s="342"/>
      <c r="L57" s="342"/>
    </row>
    <row r="58" spans="1:12">
      <c r="I58" s="343"/>
      <c r="J58" s="343"/>
      <c r="K58" s="343"/>
      <c r="L58" s="343"/>
    </row>
    <row r="61" spans="1:12">
      <c r="E61" s="344"/>
    </row>
  </sheetData>
  <customSheetViews>
    <customSheetView guid="{6F28069D-A7F4-41D2-AA1B-4487F97E36F1}" showRuler="0">
      <selection activeCell="K10" sqref="K10:K56"/>
      <pageMargins left="0.78740157480314965" right="0.8" top="0.59" bottom="0.4" header="0.51181102362204722" footer="0.46"/>
      <printOptions horizontalCentered="1"/>
      <pageSetup paperSize="8" orientation="landscape" horizontalDpi="4294967292" r:id="rId1"/>
      <headerFooter alignWithMargins="0"/>
    </customSheetView>
  </customSheetViews>
  <mergeCells count="12">
    <mergeCell ref="J4:J5"/>
    <mergeCell ref="K4:K5"/>
    <mergeCell ref="L4:L5"/>
    <mergeCell ref="H4:H5"/>
    <mergeCell ref="G4:G5"/>
    <mergeCell ref="F4:F5"/>
    <mergeCell ref="I4:I5"/>
    <mergeCell ref="A3:A5"/>
    <mergeCell ref="D4:D5"/>
    <mergeCell ref="C4:C5"/>
    <mergeCell ref="E4:E5"/>
    <mergeCell ref="B4:B5"/>
  </mergeCells>
  <phoneticPr fontId="2"/>
  <hyperlinks>
    <hyperlink ref="E61" location="第1表!H52" display="第1表!H52" xr:uid="{00000000-0004-0000-0600-000000000000}"/>
  </hyperlinks>
  <printOptions horizontalCentered="1"/>
  <pageMargins left="0.78740157480314965" right="0.78740157480314965" top="0.59055118110236227" bottom="0.39370078740157483" header="0.51181102362204722" footer="0.47244094488188981"/>
  <pageSetup paperSize="9" scale="71" orientation="landscape" horizontalDpi="4294967292" r:id="rId2"/>
  <headerFooter alignWithMargins="0"/>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101"/>
  <dimension ref="A1:N65"/>
  <sheetViews>
    <sheetView zoomScaleNormal="100" workbookViewId="0">
      <pane xSplit="1" ySplit="9" topLeftCell="B10" activePane="bottomRight" state="frozen"/>
      <selection sqref="A1:R1"/>
      <selection pane="topRight" sqref="A1:R1"/>
      <selection pane="bottomLeft" sqref="A1:R1"/>
      <selection pane="bottomRight"/>
    </sheetView>
  </sheetViews>
  <sheetFormatPr defaultColWidth="9" defaultRowHeight="13"/>
  <cols>
    <col min="1" max="1" width="19.453125" style="102" customWidth="1"/>
    <col min="2" max="3" width="20.7265625" style="102" customWidth="1"/>
    <col min="4" max="7" width="22.08984375" style="102" customWidth="1"/>
    <col min="8" max="10" width="20.26953125" style="102" hidden="1" customWidth="1"/>
    <col min="11" max="16384" width="9" style="102"/>
  </cols>
  <sheetData>
    <row r="1" spans="1:14" ht="16.5">
      <c r="A1" s="101"/>
    </row>
    <row r="2" spans="1:14" ht="22.5" customHeight="1">
      <c r="A2" s="101" t="s">
        <v>258</v>
      </c>
      <c r="B2" s="982" t="s">
        <v>704</v>
      </c>
      <c r="C2" s="982"/>
      <c r="D2" s="982"/>
      <c r="E2" s="982"/>
      <c r="F2" s="982"/>
      <c r="G2" s="982"/>
      <c r="H2" s="982"/>
      <c r="I2" s="982"/>
      <c r="J2" s="982"/>
    </row>
    <row r="3" spans="1:14" ht="22.5" customHeight="1">
      <c r="G3" s="8" t="s">
        <v>715</v>
      </c>
    </row>
    <row r="4" spans="1:14" ht="21.25" customHeight="1">
      <c r="A4" s="983" t="s">
        <v>688</v>
      </c>
      <c r="B4" s="833" t="s">
        <v>492</v>
      </c>
      <c r="C4" s="834"/>
      <c r="D4" s="835"/>
      <c r="E4" s="833" t="s">
        <v>152</v>
      </c>
      <c r="F4" s="834"/>
      <c r="G4" s="835"/>
      <c r="H4" s="833" t="s">
        <v>434</v>
      </c>
      <c r="I4" s="834"/>
      <c r="J4" s="835"/>
    </row>
    <row r="5" spans="1:14" ht="21.25" customHeight="1">
      <c r="A5" s="984"/>
      <c r="B5" s="103" t="s">
        <v>493</v>
      </c>
      <c r="C5" s="103" t="s">
        <v>517</v>
      </c>
      <c r="D5" s="103" t="s">
        <v>494</v>
      </c>
      <c r="E5" s="103" t="s">
        <v>493</v>
      </c>
      <c r="F5" s="103" t="s">
        <v>517</v>
      </c>
      <c r="G5" s="103" t="s">
        <v>494</v>
      </c>
      <c r="H5" s="103" t="s">
        <v>493</v>
      </c>
      <c r="I5" s="103" t="s">
        <v>517</v>
      </c>
      <c r="J5" s="103" t="s">
        <v>494</v>
      </c>
    </row>
    <row r="6" spans="1:14" s="108" customFormat="1" ht="15.25" customHeight="1">
      <c r="A6" s="104"/>
      <c r="B6" s="105" t="s">
        <v>495</v>
      </c>
      <c r="C6" s="105" t="s">
        <v>519</v>
      </c>
      <c r="D6" s="105" t="s">
        <v>586</v>
      </c>
      <c r="E6" s="105" t="s">
        <v>495</v>
      </c>
      <c r="F6" s="105" t="s">
        <v>519</v>
      </c>
      <c r="G6" s="105" t="s">
        <v>586</v>
      </c>
      <c r="H6" s="105" t="s">
        <v>495</v>
      </c>
      <c r="I6" s="105" t="s">
        <v>519</v>
      </c>
      <c r="J6" s="105" t="s">
        <v>586</v>
      </c>
      <c r="K6" s="106"/>
      <c r="L6" s="107"/>
      <c r="M6" s="107"/>
      <c r="N6" s="107"/>
    </row>
    <row r="7" spans="1:14" ht="14.25" customHeight="1">
      <c r="A7" s="153" t="s">
        <v>716</v>
      </c>
      <c r="B7" s="109">
        <v>5405569</v>
      </c>
      <c r="C7" s="109">
        <v>329081233583</v>
      </c>
      <c r="D7" s="109">
        <v>2591005304788.5</v>
      </c>
      <c r="E7" s="109">
        <v>3812815</v>
      </c>
      <c r="F7" s="109">
        <v>242462093388</v>
      </c>
      <c r="G7" s="109">
        <v>2152408525399.5</v>
      </c>
      <c r="H7" s="109">
        <v>0</v>
      </c>
      <c r="I7" s="109">
        <v>0</v>
      </c>
      <c r="J7" s="109">
        <v>0</v>
      </c>
    </row>
    <row r="8" spans="1:14" ht="14.25" customHeight="1">
      <c r="A8" s="153" t="s">
        <v>717</v>
      </c>
      <c r="B8" s="109">
        <v>6730213</v>
      </c>
      <c r="C8" s="109">
        <v>341470257109</v>
      </c>
      <c r="D8" s="109">
        <v>2671211176147.5</v>
      </c>
      <c r="E8" s="109">
        <v>3949174</v>
      </c>
      <c r="F8" s="109">
        <v>251562265589</v>
      </c>
      <c r="G8" s="109">
        <v>2232010536086</v>
      </c>
      <c r="H8" s="109">
        <v>0</v>
      </c>
      <c r="I8" s="109">
        <v>0</v>
      </c>
      <c r="J8" s="109">
        <v>0</v>
      </c>
    </row>
    <row r="9" spans="1:14" ht="14.25" customHeight="1">
      <c r="A9" s="158" t="s">
        <v>718</v>
      </c>
      <c r="B9" s="110">
        <v>7294219</v>
      </c>
      <c r="C9" s="110">
        <v>349927688502</v>
      </c>
      <c r="D9" s="110">
        <v>2743117597815.5</v>
      </c>
      <c r="E9" s="110">
        <v>3929967</v>
      </c>
      <c r="F9" s="110">
        <v>257625208379</v>
      </c>
      <c r="G9" s="110">
        <v>2293401676211.5</v>
      </c>
      <c r="H9" s="110">
        <v>0</v>
      </c>
      <c r="I9" s="110">
        <v>0</v>
      </c>
      <c r="J9" s="110">
        <v>0</v>
      </c>
    </row>
    <row r="10" spans="1:14" ht="14.25" customHeight="1">
      <c r="A10" s="111" t="s">
        <v>148</v>
      </c>
      <c r="B10" s="511">
        <v>381942</v>
      </c>
      <c r="C10" s="511">
        <v>16900681144</v>
      </c>
      <c r="D10" s="511">
        <v>132691633708.5</v>
      </c>
      <c r="E10" s="511">
        <v>178350</v>
      </c>
      <c r="F10" s="511">
        <v>11437493775</v>
      </c>
      <c r="G10" s="511">
        <v>102823061427</v>
      </c>
      <c r="H10" s="511">
        <v>0</v>
      </c>
      <c r="I10" s="511">
        <v>0</v>
      </c>
      <c r="J10" s="511">
        <v>0</v>
      </c>
    </row>
    <row r="11" spans="1:14" ht="14.25" customHeight="1">
      <c r="A11" s="113" t="s">
        <v>3</v>
      </c>
      <c r="B11" s="112">
        <v>72424</v>
      </c>
      <c r="C11" s="112">
        <v>3111864300</v>
      </c>
      <c r="D11" s="112">
        <v>25446908491</v>
      </c>
      <c r="E11" s="112">
        <v>35268</v>
      </c>
      <c r="F11" s="112">
        <v>2281227950</v>
      </c>
      <c r="G11" s="112">
        <v>20715130524</v>
      </c>
      <c r="H11" s="112">
        <v>0</v>
      </c>
      <c r="I11" s="112">
        <v>0</v>
      </c>
      <c r="J11" s="112">
        <v>0</v>
      </c>
    </row>
    <row r="12" spans="1:14" ht="14.25" customHeight="1">
      <c r="A12" s="113" t="s">
        <v>4</v>
      </c>
      <c r="B12" s="112">
        <v>59483</v>
      </c>
      <c r="C12" s="112">
        <v>2736806509</v>
      </c>
      <c r="D12" s="112">
        <v>23009622385</v>
      </c>
      <c r="E12" s="112">
        <v>37628</v>
      </c>
      <c r="F12" s="112">
        <v>2339957768</v>
      </c>
      <c r="G12" s="112">
        <v>21094591763</v>
      </c>
      <c r="H12" s="112">
        <v>0</v>
      </c>
      <c r="I12" s="112">
        <v>0</v>
      </c>
      <c r="J12" s="112">
        <v>0</v>
      </c>
    </row>
    <row r="13" spans="1:14" ht="14.25" customHeight="1">
      <c r="A13" s="113" t="s">
        <v>5</v>
      </c>
      <c r="B13" s="112">
        <v>138081</v>
      </c>
      <c r="C13" s="112">
        <v>6474592145</v>
      </c>
      <c r="D13" s="112">
        <v>53023910675</v>
      </c>
      <c r="E13" s="112">
        <v>79774</v>
      </c>
      <c r="F13" s="112">
        <v>5242814716</v>
      </c>
      <c r="G13" s="112">
        <v>47254366941</v>
      </c>
      <c r="H13" s="112">
        <v>0</v>
      </c>
      <c r="I13" s="112">
        <v>0</v>
      </c>
      <c r="J13" s="112">
        <v>0</v>
      </c>
    </row>
    <row r="14" spans="1:14" ht="14.25" customHeight="1">
      <c r="A14" s="113" t="s">
        <v>6</v>
      </c>
      <c r="B14" s="112">
        <v>69028</v>
      </c>
      <c r="C14" s="112">
        <v>2733754853</v>
      </c>
      <c r="D14" s="112">
        <v>21171189648</v>
      </c>
      <c r="E14" s="112">
        <v>33956</v>
      </c>
      <c r="F14" s="112">
        <v>2021209495</v>
      </c>
      <c r="G14" s="112">
        <v>18234766240</v>
      </c>
      <c r="H14" s="112">
        <v>0</v>
      </c>
      <c r="I14" s="112">
        <v>0</v>
      </c>
      <c r="J14" s="112">
        <v>0</v>
      </c>
    </row>
    <row r="15" spans="1:14" ht="14.25" customHeight="1">
      <c r="A15" s="113" t="s">
        <v>7</v>
      </c>
      <c r="B15" s="112">
        <v>64980</v>
      </c>
      <c r="C15" s="112">
        <v>2687192898</v>
      </c>
      <c r="D15" s="112">
        <v>22453903283</v>
      </c>
      <c r="E15" s="112">
        <v>37367</v>
      </c>
      <c r="F15" s="112">
        <v>2312326035</v>
      </c>
      <c r="G15" s="112">
        <v>20753073608</v>
      </c>
      <c r="H15" s="112">
        <v>0</v>
      </c>
      <c r="I15" s="112">
        <v>0</v>
      </c>
      <c r="J15" s="112">
        <v>0</v>
      </c>
    </row>
    <row r="16" spans="1:14" ht="14.25" customHeight="1">
      <c r="A16" s="114" t="s">
        <v>8</v>
      </c>
      <c r="B16" s="115">
        <v>93402</v>
      </c>
      <c r="C16" s="115">
        <v>4201946562</v>
      </c>
      <c r="D16" s="115">
        <v>34096078063</v>
      </c>
      <c r="E16" s="115">
        <v>54026</v>
      </c>
      <c r="F16" s="115">
        <v>3420469695</v>
      </c>
      <c r="G16" s="115">
        <v>30804757162</v>
      </c>
      <c r="H16" s="115">
        <v>0</v>
      </c>
      <c r="I16" s="115">
        <v>0</v>
      </c>
      <c r="J16" s="115">
        <v>0</v>
      </c>
    </row>
    <row r="17" spans="1:10" ht="14.25" customHeight="1">
      <c r="A17" s="113" t="s">
        <v>9</v>
      </c>
      <c r="B17" s="511">
        <v>135017</v>
      </c>
      <c r="C17" s="511">
        <v>6363421961</v>
      </c>
      <c r="D17" s="511">
        <v>47032150297</v>
      </c>
      <c r="E17" s="511">
        <v>70418</v>
      </c>
      <c r="F17" s="511">
        <v>4588273709</v>
      </c>
      <c r="G17" s="511">
        <v>40741407266</v>
      </c>
      <c r="H17" s="511">
        <v>0</v>
      </c>
      <c r="I17" s="511">
        <v>0</v>
      </c>
      <c r="J17" s="511">
        <v>0</v>
      </c>
    </row>
    <row r="18" spans="1:10" ht="14.25" customHeight="1">
      <c r="A18" s="113" t="s">
        <v>10</v>
      </c>
      <c r="B18" s="112">
        <v>109694</v>
      </c>
      <c r="C18" s="112">
        <v>5587233948</v>
      </c>
      <c r="D18" s="112">
        <v>42686830989</v>
      </c>
      <c r="E18" s="112">
        <v>63022</v>
      </c>
      <c r="F18" s="112">
        <v>4229678589</v>
      </c>
      <c r="G18" s="112">
        <v>37828461001</v>
      </c>
      <c r="H18" s="112">
        <v>0</v>
      </c>
      <c r="I18" s="112">
        <v>0</v>
      </c>
      <c r="J18" s="112">
        <v>0</v>
      </c>
    </row>
    <row r="19" spans="1:10" ht="14.25" customHeight="1">
      <c r="A19" s="113" t="s">
        <v>11</v>
      </c>
      <c r="B19" s="112">
        <v>91429</v>
      </c>
      <c r="C19" s="112">
        <v>4251002018</v>
      </c>
      <c r="D19" s="112">
        <v>35921439208.5</v>
      </c>
      <c r="E19" s="112">
        <v>55126</v>
      </c>
      <c r="F19" s="112">
        <v>3615746151</v>
      </c>
      <c r="G19" s="112">
        <v>32478414130</v>
      </c>
      <c r="H19" s="112">
        <v>0</v>
      </c>
      <c r="I19" s="112">
        <v>0</v>
      </c>
      <c r="J19" s="112">
        <v>0</v>
      </c>
    </row>
    <row r="20" spans="1:10" ht="14.25" customHeight="1">
      <c r="A20" s="113" t="s">
        <v>12</v>
      </c>
      <c r="B20" s="112">
        <v>298643</v>
      </c>
      <c r="C20" s="112">
        <v>14841244025</v>
      </c>
      <c r="D20" s="112">
        <v>117242773009</v>
      </c>
      <c r="E20" s="112">
        <v>165410</v>
      </c>
      <c r="F20" s="112">
        <v>11191563642</v>
      </c>
      <c r="G20" s="112">
        <v>99149591963</v>
      </c>
      <c r="H20" s="112">
        <v>0</v>
      </c>
      <c r="I20" s="112">
        <v>0</v>
      </c>
      <c r="J20" s="112">
        <v>0</v>
      </c>
    </row>
    <row r="21" spans="1:10" ht="14.25" customHeight="1">
      <c r="A21" s="114" t="s">
        <v>13</v>
      </c>
      <c r="B21" s="115">
        <v>319839</v>
      </c>
      <c r="C21" s="115">
        <v>15345436415</v>
      </c>
      <c r="D21" s="115">
        <v>118446288032.5</v>
      </c>
      <c r="E21" s="115">
        <v>167149</v>
      </c>
      <c r="F21" s="115">
        <v>11193123068</v>
      </c>
      <c r="G21" s="115">
        <v>98950943739</v>
      </c>
      <c r="H21" s="115">
        <v>0</v>
      </c>
      <c r="I21" s="115">
        <v>0</v>
      </c>
      <c r="J21" s="115">
        <v>0</v>
      </c>
    </row>
    <row r="22" spans="1:10" ht="14.25" customHeight="1">
      <c r="A22" s="113" t="s">
        <v>14</v>
      </c>
      <c r="B22" s="511">
        <v>892115</v>
      </c>
      <c r="C22" s="511">
        <v>45938116878</v>
      </c>
      <c r="D22" s="511">
        <v>351370865580</v>
      </c>
      <c r="E22" s="511">
        <v>482558</v>
      </c>
      <c r="F22" s="511">
        <v>33249700806</v>
      </c>
      <c r="G22" s="511">
        <v>291595245044</v>
      </c>
      <c r="H22" s="511">
        <v>0</v>
      </c>
      <c r="I22" s="511">
        <v>0</v>
      </c>
      <c r="J22" s="511">
        <v>0</v>
      </c>
    </row>
    <row r="23" spans="1:10" ht="14.25" customHeight="1">
      <c r="A23" s="111" t="s">
        <v>149</v>
      </c>
      <c r="B23" s="112">
        <v>521178</v>
      </c>
      <c r="C23" s="112">
        <v>25420115598</v>
      </c>
      <c r="D23" s="112">
        <v>194265884896</v>
      </c>
      <c r="E23" s="112">
        <v>274207</v>
      </c>
      <c r="F23" s="112">
        <v>18089537441</v>
      </c>
      <c r="G23" s="112">
        <v>158699459795</v>
      </c>
      <c r="H23" s="112">
        <v>0</v>
      </c>
      <c r="I23" s="112">
        <v>0</v>
      </c>
      <c r="J23" s="112">
        <v>0</v>
      </c>
    </row>
    <row r="24" spans="1:10" ht="14.25" customHeight="1">
      <c r="A24" s="113" t="s">
        <v>15</v>
      </c>
      <c r="B24" s="112">
        <v>117881</v>
      </c>
      <c r="C24" s="112">
        <v>5532788566</v>
      </c>
      <c r="D24" s="112">
        <v>41405397947.5</v>
      </c>
      <c r="E24" s="112">
        <v>64561</v>
      </c>
      <c r="F24" s="112">
        <v>4129452155</v>
      </c>
      <c r="G24" s="112">
        <v>37307779716</v>
      </c>
      <c r="H24" s="112">
        <v>0</v>
      </c>
      <c r="I24" s="112">
        <v>0</v>
      </c>
      <c r="J24" s="112">
        <v>0</v>
      </c>
    </row>
    <row r="25" spans="1:10" ht="14.25" customHeight="1">
      <c r="A25" s="113" t="s">
        <v>16</v>
      </c>
      <c r="B25" s="112">
        <v>58684</v>
      </c>
      <c r="C25" s="112">
        <v>3056307157</v>
      </c>
      <c r="D25" s="112">
        <v>23035598604</v>
      </c>
      <c r="E25" s="112">
        <v>37823</v>
      </c>
      <c r="F25" s="112">
        <v>2372563392</v>
      </c>
      <c r="G25" s="112">
        <v>21337018831</v>
      </c>
      <c r="H25" s="112">
        <v>0</v>
      </c>
      <c r="I25" s="112">
        <v>0</v>
      </c>
      <c r="J25" s="112">
        <v>0</v>
      </c>
    </row>
    <row r="26" spans="1:10" ht="14.25" customHeight="1">
      <c r="A26" s="114" t="s">
        <v>17</v>
      </c>
      <c r="B26" s="115">
        <v>69658</v>
      </c>
      <c r="C26" s="115">
        <v>3325458059</v>
      </c>
      <c r="D26" s="115">
        <v>25309649441.5</v>
      </c>
      <c r="E26" s="115">
        <v>39053</v>
      </c>
      <c r="F26" s="115">
        <v>2564817649</v>
      </c>
      <c r="G26" s="115">
        <v>23060025204</v>
      </c>
      <c r="H26" s="115">
        <v>0</v>
      </c>
      <c r="I26" s="115">
        <v>0</v>
      </c>
      <c r="J26" s="115">
        <v>0</v>
      </c>
    </row>
    <row r="27" spans="1:10" ht="14.25" customHeight="1">
      <c r="A27" s="113" t="s">
        <v>18</v>
      </c>
      <c r="B27" s="511">
        <v>40685</v>
      </c>
      <c r="C27" s="511">
        <v>2145826737</v>
      </c>
      <c r="D27" s="511">
        <v>16718599485</v>
      </c>
      <c r="E27" s="511">
        <v>26395</v>
      </c>
      <c r="F27" s="511">
        <v>1705787963</v>
      </c>
      <c r="G27" s="511">
        <v>15444557917</v>
      </c>
      <c r="H27" s="511">
        <v>0</v>
      </c>
      <c r="I27" s="511">
        <v>0</v>
      </c>
      <c r="J27" s="511">
        <v>0</v>
      </c>
    </row>
    <row r="28" spans="1:10" ht="14.25" customHeight="1">
      <c r="A28" s="113" t="s">
        <v>19</v>
      </c>
      <c r="B28" s="112">
        <v>40650</v>
      </c>
      <c r="C28" s="112">
        <v>1822643138</v>
      </c>
      <c r="D28" s="112">
        <v>13843192619</v>
      </c>
      <c r="E28" s="112">
        <v>22531</v>
      </c>
      <c r="F28" s="112">
        <v>1378697084</v>
      </c>
      <c r="G28" s="112">
        <v>12306417057</v>
      </c>
      <c r="H28" s="112">
        <v>0</v>
      </c>
      <c r="I28" s="112">
        <v>0</v>
      </c>
      <c r="J28" s="112">
        <v>0</v>
      </c>
    </row>
    <row r="29" spans="1:10" ht="14.25" customHeight="1">
      <c r="A29" s="113" t="s">
        <v>20</v>
      </c>
      <c r="B29" s="112">
        <v>120357</v>
      </c>
      <c r="C29" s="112">
        <v>5423883536</v>
      </c>
      <c r="D29" s="112">
        <v>41107967048</v>
      </c>
      <c r="E29" s="112">
        <v>65460</v>
      </c>
      <c r="F29" s="112">
        <v>4177650457</v>
      </c>
      <c r="G29" s="112">
        <v>37478916746</v>
      </c>
      <c r="H29" s="112">
        <v>0</v>
      </c>
      <c r="I29" s="112">
        <v>0</v>
      </c>
      <c r="J29" s="112">
        <v>0</v>
      </c>
    </row>
    <row r="30" spans="1:10" ht="14.25" customHeight="1">
      <c r="A30" s="113" t="s">
        <v>21</v>
      </c>
      <c r="B30" s="112">
        <v>87568</v>
      </c>
      <c r="C30" s="112">
        <v>4121301873</v>
      </c>
      <c r="D30" s="112">
        <v>34296376098.5</v>
      </c>
      <c r="E30" s="112">
        <v>56110</v>
      </c>
      <c r="F30" s="112">
        <v>3548953812</v>
      </c>
      <c r="G30" s="112">
        <v>31334761261</v>
      </c>
      <c r="H30" s="112">
        <v>0</v>
      </c>
      <c r="I30" s="112">
        <v>0</v>
      </c>
      <c r="J30" s="112">
        <v>0</v>
      </c>
    </row>
    <row r="31" spans="1:10" ht="14.25" customHeight="1">
      <c r="A31" s="114" t="s">
        <v>22</v>
      </c>
      <c r="B31" s="115">
        <v>194741</v>
      </c>
      <c r="C31" s="115">
        <v>8765292538</v>
      </c>
      <c r="D31" s="115">
        <v>72027191362</v>
      </c>
      <c r="E31" s="115">
        <v>110480</v>
      </c>
      <c r="F31" s="115">
        <v>7303924479</v>
      </c>
      <c r="G31" s="115">
        <v>64657038017</v>
      </c>
      <c r="H31" s="115">
        <v>0</v>
      </c>
      <c r="I31" s="115">
        <v>0</v>
      </c>
      <c r="J31" s="115">
        <v>0</v>
      </c>
    </row>
    <row r="32" spans="1:10" ht="14.25" customHeight="1">
      <c r="A32" s="113" t="s">
        <v>23</v>
      </c>
      <c r="B32" s="511">
        <v>389944</v>
      </c>
      <c r="C32" s="511">
        <v>18272934710</v>
      </c>
      <c r="D32" s="511">
        <v>148996946189.5</v>
      </c>
      <c r="E32" s="511">
        <v>236791</v>
      </c>
      <c r="F32" s="511">
        <v>15016969230</v>
      </c>
      <c r="G32" s="511">
        <v>131080025603</v>
      </c>
      <c r="H32" s="511">
        <v>0</v>
      </c>
      <c r="I32" s="511">
        <v>0</v>
      </c>
      <c r="J32" s="511">
        <v>0</v>
      </c>
    </row>
    <row r="33" spans="1:10" ht="14.25" customHeight="1">
      <c r="A33" s="113" t="s">
        <v>24</v>
      </c>
      <c r="B33" s="112">
        <v>93012</v>
      </c>
      <c r="C33" s="112">
        <v>4158736785</v>
      </c>
      <c r="D33" s="112">
        <v>32837072394</v>
      </c>
      <c r="E33" s="112">
        <v>50517</v>
      </c>
      <c r="F33" s="112">
        <v>3250868286</v>
      </c>
      <c r="G33" s="112">
        <v>29130574965</v>
      </c>
      <c r="H33" s="112">
        <v>0</v>
      </c>
      <c r="I33" s="112">
        <v>0</v>
      </c>
      <c r="J33" s="112">
        <v>0</v>
      </c>
    </row>
    <row r="34" spans="1:10" ht="14.25" customHeight="1">
      <c r="A34" s="113" t="s">
        <v>25</v>
      </c>
      <c r="B34" s="112">
        <v>76551</v>
      </c>
      <c r="C34" s="112">
        <v>3682577221</v>
      </c>
      <c r="D34" s="112">
        <v>28157448384</v>
      </c>
      <c r="E34" s="112">
        <v>44472</v>
      </c>
      <c r="F34" s="112">
        <v>2797601065</v>
      </c>
      <c r="G34" s="112">
        <v>24908288408</v>
      </c>
      <c r="H34" s="112">
        <v>0</v>
      </c>
      <c r="I34" s="112">
        <v>0</v>
      </c>
      <c r="J34" s="112">
        <v>0</v>
      </c>
    </row>
    <row r="35" spans="1:10" ht="14.25" customHeight="1">
      <c r="A35" s="113" t="s">
        <v>26</v>
      </c>
      <c r="B35" s="112">
        <v>141544</v>
      </c>
      <c r="C35" s="112">
        <v>7181212690</v>
      </c>
      <c r="D35" s="112">
        <v>59750020653</v>
      </c>
      <c r="E35" s="112">
        <v>77285</v>
      </c>
      <c r="F35" s="112">
        <v>5315584356</v>
      </c>
      <c r="G35" s="112">
        <v>47643616350</v>
      </c>
      <c r="H35" s="112">
        <v>0</v>
      </c>
      <c r="I35" s="112">
        <v>0</v>
      </c>
      <c r="J35" s="112">
        <v>0</v>
      </c>
    </row>
    <row r="36" spans="1:10" ht="14.25" customHeight="1">
      <c r="A36" s="114" t="s">
        <v>27</v>
      </c>
      <c r="B36" s="115">
        <v>657543</v>
      </c>
      <c r="C36" s="115">
        <v>31231731360</v>
      </c>
      <c r="D36" s="115">
        <v>240128349116.5</v>
      </c>
      <c r="E36" s="115">
        <v>313287</v>
      </c>
      <c r="F36" s="115">
        <v>20188097777</v>
      </c>
      <c r="G36" s="115">
        <v>179581126476</v>
      </c>
      <c r="H36" s="115">
        <v>0</v>
      </c>
      <c r="I36" s="115">
        <v>0</v>
      </c>
      <c r="J36" s="115">
        <v>0</v>
      </c>
    </row>
    <row r="37" spans="1:10" ht="14.25" customHeight="1">
      <c r="A37" s="113" t="s">
        <v>28</v>
      </c>
      <c r="B37" s="511">
        <v>319735</v>
      </c>
      <c r="C37" s="511">
        <v>15264546134</v>
      </c>
      <c r="D37" s="511">
        <v>117033599502.5</v>
      </c>
      <c r="E37" s="511">
        <v>161278</v>
      </c>
      <c r="F37" s="511">
        <v>10625154808</v>
      </c>
      <c r="G37" s="511">
        <v>94729533716</v>
      </c>
      <c r="H37" s="511">
        <v>0</v>
      </c>
      <c r="I37" s="511">
        <v>0</v>
      </c>
      <c r="J37" s="511">
        <v>0</v>
      </c>
    </row>
    <row r="38" spans="1:10" ht="14.25" customHeight="1">
      <c r="A38" s="113" t="s">
        <v>29</v>
      </c>
      <c r="B38" s="112">
        <v>64962</v>
      </c>
      <c r="C38" s="112">
        <v>3286955167</v>
      </c>
      <c r="D38" s="112">
        <v>26688039991</v>
      </c>
      <c r="E38" s="112">
        <v>39706</v>
      </c>
      <c r="F38" s="112">
        <v>2523690650</v>
      </c>
      <c r="G38" s="112">
        <v>22456910852</v>
      </c>
      <c r="H38" s="112">
        <v>0</v>
      </c>
      <c r="I38" s="112">
        <v>0</v>
      </c>
      <c r="J38" s="112">
        <v>0</v>
      </c>
    </row>
    <row r="39" spans="1:10" ht="14.25" customHeight="1">
      <c r="A39" s="111" t="s">
        <v>150</v>
      </c>
      <c r="B39" s="112">
        <v>51903</v>
      </c>
      <c r="C39" s="112">
        <v>2343156549</v>
      </c>
      <c r="D39" s="112">
        <v>18348903377</v>
      </c>
      <c r="E39" s="112">
        <v>25162</v>
      </c>
      <c r="F39" s="112">
        <v>1641976728</v>
      </c>
      <c r="G39" s="112">
        <v>14723039943</v>
      </c>
      <c r="H39" s="112">
        <v>0</v>
      </c>
      <c r="I39" s="112">
        <v>0</v>
      </c>
      <c r="J39" s="112">
        <v>0</v>
      </c>
    </row>
    <row r="40" spans="1:10" ht="14.25" customHeight="1">
      <c r="A40" s="113" t="s">
        <v>30</v>
      </c>
      <c r="B40" s="112">
        <v>40240</v>
      </c>
      <c r="C40" s="112">
        <v>1898887004</v>
      </c>
      <c r="D40" s="112">
        <v>14826494866.5</v>
      </c>
      <c r="E40" s="112">
        <v>22587</v>
      </c>
      <c r="F40" s="112">
        <v>1427339707</v>
      </c>
      <c r="G40" s="112">
        <v>12924133706</v>
      </c>
      <c r="H40" s="112">
        <v>0</v>
      </c>
      <c r="I40" s="112">
        <v>0</v>
      </c>
      <c r="J40" s="112">
        <v>0</v>
      </c>
    </row>
    <row r="41" spans="1:10" ht="14.25" customHeight="1">
      <c r="A41" s="114" t="s">
        <v>31</v>
      </c>
      <c r="B41" s="115">
        <v>43250</v>
      </c>
      <c r="C41" s="115">
        <v>1791106680</v>
      </c>
      <c r="D41" s="115">
        <v>14956702212</v>
      </c>
      <c r="E41" s="115">
        <v>25014</v>
      </c>
      <c r="F41" s="115">
        <v>1532240141</v>
      </c>
      <c r="G41" s="115">
        <v>13684843593</v>
      </c>
      <c r="H41" s="115">
        <v>0</v>
      </c>
      <c r="I41" s="115">
        <v>0</v>
      </c>
      <c r="J41" s="115">
        <v>0</v>
      </c>
    </row>
    <row r="42" spans="1:10" ht="14.25" customHeight="1">
      <c r="A42" s="113" t="s">
        <v>32</v>
      </c>
      <c r="B42" s="511">
        <v>122839</v>
      </c>
      <c r="C42" s="511">
        <v>6288543999</v>
      </c>
      <c r="D42" s="511">
        <v>48355650183</v>
      </c>
      <c r="E42" s="511">
        <v>69440</v>
      </c>
      <c r="F42" s="511">
        <v>4670182909</v>
      </c>
      <c r="G42" s="511">
        <v>42054231057</v>
      </c>
      <c r="H42" s="511">
        <v>0</v>
      </c>
      <c r="I42" s="511">
        <v>0</v>
      </c>
      <c r="J42" s="511">
        <v>0</v>
      </c>
    </row>
    <row r="43" spans="1:10" ht="14.25" customHeight="1">
      <c r="A43" s="113" t="s">
        <v>33</v>
      </c>
      <c r="B43" s="112">
        <v>131879</v>
      </c>
      <c r="C43" s="112">
        <v>7028470609</v>
      </c>
      <c r="D43" s="112">
        <v>54206539128</v>
      </c>
      <c r="E43" s="112">
        <v>78154</v>
      </c>
      <c r="F43" s="112">
        <v>5189887293</v>
      </c>
      <c r="G43" s="112">
        <v>46484811064</v>
      </c>
      <c r="H43" s="112">
        <v>0</v>
      </c>
      <c r="I43" s="112">
        <v>0</v>
      </c>
      <c r="J43" s="112">
        <v>0</v>
      </c>
    </row>
    <row r="44" spans="1:10" ht="14.25" customHeight="1">
      <c r="A44" s="113" t="s">
        <v>34</v>
      </c>
      <c r="B44" s="112">
        <v>71103</v>
      </c>
      <c r="C44" s="112">
        <v>3225216404</v>
      </c>
      <c r="D44" s="112">
        <v>26816960505.5</v>
      </c>
      <c r="E44" s="112">
        <v>41498</v>
      </c>
      <c r="F44" s="112">
        <v>2667784198</v>
      </c>
      <c r="G44" s="112">
        <v>23722773006</v>
      </c>
      <c r="H44" s="112">
        <v>0</v>
      </c>
      <c r="I44" s="112">
        <v>0</v>
      </c>
      <c r="J44" s="112">
        <v>0</v>
      </c>
    </row>
    <row r="45" spans="1:10" ht="14.25" customHeight="1">
      <c r="A45" s="113" t="s">
        <v>35</v>
      </c>
      <c r="B45" s="112">
        <v>46594</v>
      </c>
      <c r="C45" s="112">
        <v>2018672973</v>
      </c>
      <c r="D45" s="112">
        <v>15818815767</v>
      </c>
      <c r="E45" s="112">
        <v>22948</v>
      </c>
      <c r="F45" s="112">
        <v>1493278565</v>
      </c>
      <c r="G45" s="112">
        <v>13454391741</v>
      </c>
      <c r="H45" s="112">
        <v>0</v>
      </c>
      <c r="I45" s="112">
        <v>0</v>
      </c>
      <c r="J45" s="112">
        <v>0</v>
      </c>
    </row>
    <row r="46" spans="1:10" ht="14.25" customHeight="1">
      <c r="A46" s="114" t="s">
        <v>36</v>
      </c>
      <c r="B46" s="115">
        <v>55434</v>
      </c>
      <c r="C46" s="115">
        <v>2791539375</v>
      </c>
      <c r="D46" s="115">
        <v>20760615312</v>
      </c>
      <c r="E46" s="115">
        <v>31613</v>
      </c>
      <c r="F46" s="115">
        <v>2029711993</v>
      </c>
      <c r="G46" s="115">
        <v>18315861592.5</v>
      </c>
      <c r="H46" s="115">
        <v>0</v>
      </c>
      <c r="I46" s="115">
        <v>0</v>
      </c>
      <c r="J46" s="115">
        <v>0</v>
      </c>
    </row>
    <row r="47" spans="1:10" ht="14.25" customHeight="1">
      <c r="A47" s="113" t="s">
        <v>37</v>
      </c>
      <c r="B47" s="511">
        <v>53039</v>
      </c>
      <c r="C47" s="511">
        <v>3129116803</v>
      </c>
      <c r="D47" s="511">
        <v>26437877221</v>
      </c>
      <c r="E47" s="511">
        <v>40297</v>
      </c>
      <c r="F47" s="511">
        <v>2575890720</v>
      </c>
      <c r="G47" s="511">
        <v>22984240122</v>
      </c>
      <c r="H47" s="511">
        <v>0</v>
      </c>
      <c r="I47" s="511">
        <v>0</v>
      </c>
      <c r="J47" s="511">
        <v>0</v>
      </c>
    </row>
    <row r="48" spans="1:10" ht="14.25" customHeight="1">
      <c r="A48" s="113" t="s">
        <v>38</v>
      </c>
      <c r="B48" s="112">
        <v>41723</v>
      </c>
      <c r="C48" s="112">
        <v>1903257510</v>
      </c>
      <c r="D48" s="112">
        <v>15699021565</v>
      </c>
      <c r="E48" s="112">
        <v>21014</v>
      </c>
      <c r="F48" s="112">
        <v>1337924743</v>
      </c>
      <c r="G48" s="112">
        <v>12001113098</v>
      </c>
      <c r="H48" s="112">
        <v>0</v>
      </c>
      <c r="I48" s="112">
        <v>0</v>
      </c>
      <c r="J48" s="112">
        <v>0</v>
      </c>
    </row>
    <row r="49" spans="1:10" ht="14.25" customHeight="1">
      <c r="A49" s="113" t="s">
        <v>39</v>
      </c>
      <c r="B49" s="112">
        <v>369723</v>
      </c>
      <c r="C49" s="112">
        <v>18424817429</v>
      </c>
      <c r="D49" s="112">
        <v>142008309521.5</v>
      </c>
      <c r="E49" s="112">
        <v>181862</v>
      </c>
      <c r="F49" s="112">
        <v>12458409493</v>
      </c>
      <c r="G49" s="112">
        <v>112242882409</v>
      </c>
      <c r="H49" s="112">
        <v>0</v>
      </c>
      <c r="I49" s="112">
        <v>0</v>
      </c>
      <c r="J49" s="112">
        <v>0</v>
      </c>
    </row>
    <row r="50" spans="1:10" ht="14.25" customHeight="1">
      <c r="A50" s="113" t="s">
        <v>40</v>
      </c>
      <c r="B50" s="112">
        <v>48769</v>
      </c>
      <c r="C50" s="112">
        <v>2092642329</v>
      </c>
      <c r="D50" s="112">
        <v>16661463052</v>
      </c>
      <c r="E50" s="112">
        <v>26665</v>
      </c>
      <c r="F50" s="112">
        <v>1639357313</v>
      </c>
      <c r="G50" s="112">
        <v>14743825673</v>
      </c>
      <c r="H50" s="112">
        <v>0</v>
      </c>
      <c r="I50" s="112">
        <v>0</v>
      </c>
      <c r="J50" s="112">
        <v>0</v>
      </c>
    </row>
    <row r="51" spans="1:10" ht="14.25" customHeight="1">
      <c r="A51" s="114" t="s">
        <v>41</v>
      </c>
      <c r="B51" s="115">
        <v>75368</v>
      </c>
      <c r="C51" s="115">
        <v>3730422304</v>
      </c>
      <c r="D51" s="115">
        <v>29695083868</v>
      </c>
      <c r="E51" s="115">
        <v>43151</v>
      </c>
      <c r="F51" s="115">
        <v>2686608968</v>
      </c>
      <c r="G51" s="115">
        <v>24234745064</v>
      </c>
      <c r="H51" s="115">
        <v>0</v>
      </c>
      <c r="I51" s="115">
        <v>0</v>
      </c>
      <c r="J51" s="115">
        <v>0</v>
      </c>
    </row>
    <row r="52" spans="1:10" ht="14.25" customHeight="1">
      <c r="A52" s="113" t="s">
        <v>42</v>
      </c>
      <c r="B52" s="511">
        <v>96827</v>
      </c>
      <c r="C52" s="511">
        <v>4682646051</v>
      </c>
      <c r="D52" s="511">
        <v>38170963529</v>
      </c>
      <c r="E52" s="511">
        <v>56661</v>
      </c>
      <c r="F52" s="511">
        <v>3649117577</v>
      </c>
      <c r="G52" s="511">
        <v>33060737081</v>
      </c>
      <c r="H52" s="511">
        <v>0</v>
      </c>
      <c r="I52" s="511">
        <v>0</v>
      </c>
      <c r="J52" s="511">
        <v>0</v>
      </c>
    </row>
    <row r="53" spans="1:10" ht="14.25" customHeight="1">
      <c r="A53" s="113" t="s">
        <v>43</v>
      </c>
      <c r="B53" s="112">
        <v>66271</v>
      </c>
      <c r="C53" s="112">
        <v>2898287494</v>
      </c>
      <c r="D53" s="112">
        <v>22846792851</v>
      </c>
      <c r="E53" s="112">
        <v>34212</v>
      </c>
      <c r="F53" s="112">
        <v>2069931997</v>
      </c>
      <c r="G53" s="112">
        <v>18639177225</v>
      </c>
      <c r="H53" s="112">
        <v>0</v>
      </c>
      <c r="I53" s="112">
        <v>0</v>
      </c>
      <c r="J53" s="112">
        <v>0</v>
      </c>
    </row>
    <row r="54" spans="1:10" ht="14.25" customHeight="1">
      <c r="A54" s="113" t="s">
        <v>44</v>
      </c>
      <c r="B54" s="112">
        <v>56213</v>
      </c>
      <c r="C54" s="112">
        <v>2509881765</v>
      </c>
      <c r="D54" s="112">
        <v>19397249941</v>
      </c>
      <c r="E54" s="112">
        <v>28570</v>
      </c>
      <c r="F54" s="112">
        <v>1838697347</v>
      </c>
      <c r="G54" s="112">
        <v>16647036682</v>
      </c>
      <c r="H54" s="112">
        <v>0</v>
      </c>
      <c r="I54" s="112">
        <v>0</v>
      </c>
      <c r="J54" s="112">
        <v>0</v>
      </c>
    </row>
    <row r="55" spans="1:10" ht="14.25" customHeight="1">
      <c r="A55" s="111" t="s">
        <v>151</v>
      </c>
      <c r="B55" s="112">
        <v>93533</v>
      </c>
      <c r="C55" s="112">
        <v>4392707978</v>
      </c>
      <c r="D55" s="112">
        <v>36351770079</v>
      </c>
      <c r="E55" s="112">
        <v>48916</v>
      </c>
      <c r="F55" s="112">
        <v>3265966208</v>
      </c>
      <c r="G55" s="112">
        <v>29598909041</v>
      </c>
      <c r="H55" s="112">
        <v>0</v>
      </c>
      <c r="I55" s="112">
        <v>0</v>
      </c>
      <c r="J55" s="112">
        <v>0</v>
      </c>
    </row>
    <row r="56" spans="1:10" ht="14.25" customHeight="1">
      <c r="A56" s="114" t="s">
        <v>45</v>
      </c>
      <c r="B56" s="115">
        <v>108741</v>
      </c>
      <c r="C56" s="115">
        <v>4912710321</v>
      </c>
      <c r="D56" s="115">
        <v>41563457735.5</v>
      </c>
      <c r="E56" s="115">
        <v>52195</v>
      </c>
      <c r="F56" s="115">
        <v>3337966476</v>
      </c>
      <c r="G56" s="115">
        <v>30305062392</v>
      </c>
      <c r="H56" s="115">
        <v>0</v>
      </c>
      <c r="I56" s="115">
        <v>0</v>
      </c>
      <c r="J56" s="115">
        <v>0</v>
      </c>
    </row>
    <row r="57" spans="1:10" ht="9.25" customHeight="1">
      <c r="B57" s="116"/>
      <c r="C57" s="116"/>
      <c r="D57" s="116"/>
      <c r="E57" s="116"/>
      <c r="F57" s="116"/>
      <c r="G57" s="116"/>
      <c r="H57" s="116"/>
      <c r="I57" s="116"/>
      <c r="J57" s="116"/>
    </row>
    <row r="58" spans="1:10">
      <c r="A58" s="82" t="s">
        <v>340</v>
      </c>
      <c r="B58" s="116"/>
      <c r="C58" s="116"/>
      <c r="D58" s="116"/>
      <c r="E58" s="116"/>
      <c r="F58" s="116"/>
      <c r="G58" s="116"/>
      <c r="H58" s="116"/>
      <c r="I58" s="116"/>
      <c r="J58" s="116"/>
    </row>
    <row r="59" spans="1:10">
      <c r="A59" s="82" t="s">
        <v>117</v>
      </c>
      <c r="B59" s="116"/>
      <c r="C59" s="116"/>
      <c r="D59" s="116"/>
      <c r="E59" s="116"/>
      <c r="F59" s="116"/>
      <c r="G59" s="116"/>
      <c r="H59" s="116"/>
      <c r="I59" s="116"/>
      <c r="J59" s="116"/>
    </row>
    <row r="60" spans="1:10">
      <c r="A60" s="82" t="s">
        <v>279</v>
      </c>
      <c r="B60" s="116"/>
      <c r="C60" s="116"/>
      <c r="D60" s="116"/>
      <c r="E60" s="116"/>
      <c r="F60" s="116"/>
      <c r="G60" s="116"/>
      <c r="H60" s="116"/>
      <c r="I60" s="116"/>
      <c r="J60" s="116"/>
    </row>
    <row r="61" spans="1:10">
      <c r="A61" s="82"/>
      <c r="B61" s="116"/>
      <c r="C61" s="116"/>
      <c r="D61" s="116"/>
      <c r="E61" s="116"/>
      <c r="F61" s="116"/>
      <c r="G61" s="116"/>
      <c r="H61" s="116"/>
      <c r="I61" s="116"/>
      <c r="J61" s="116"/>
    </row>
    <row r="62" spans="1:10">
      <c r="B62" s="116"/>
      <c r="C62" s="116"/>
      <c r="D62" s="116"/>
      <c r="E62" s="116"/>
      <c r="F62" s="116"/>
      <c r="G62" s="116"/>
      <c r="H62" s="116"/>
      <c r="I62" s="116"/>
      <c r="J62" s="116"/>
    </row>
    <row r="63" spans="1:10">
      <c r="B63" s="116"/>
      <c r="C63" s="116"/>
      <c r="D63" s="116"/>
      <c r="E63" s="116"/>
      <c r="F63" s="116"/>
      <c r="G63" s="116"/>
      <c r="H63" s="116"/>
      <c r="I63" s="116"/>
      <c r="J63" s="116"/>
    </row>
    <row r="64" spans="1:10">
      <c r="B64" s="116"/>
      <c r="C64" s="116"/>
      <c r="D64" s="116"/>
      <c r="E64" s="116"/>
      <c r="F64" s="116"/>
      <c r="G64" s="116"/>
      <c r="H64" s="116"/>
      <c r="I64" s="116"/>
      <c r="J64" s="116"/>
    </row>
    <row r="65" spans="2:10">
      <c r="B65" s="116"/>
      <c r="C65" s="116"/>
      <c r="D65" s="116"/>
      <c r="E65" s="116"/>
      <c r="F65" s="116"/>
      <c r="G65" s="116"/>
      <c r="H65" s="116"/>
      <c r="I65" s="116"/>
      <c r="J65" s="116"/>
    </row>
  </sheetData>
  <customSheetViews>
    <customSheetView guid="{6F28069D-A7F4-41D2-AA1B-4487F97E36F1}" showPageBreaks="1" printArea="1" showRuler="0">
      <selection activeCell="B9" sqref="B9:J9"/>
      <pageMargins left="0.39370078740157483" right="0.39370078740157483" top="0.39370078740157483" bottom="0" header="0.19685039370078741" footer="0.11811023622047245"/>
      <printOptions horizontalCentered="1"/>
      <pageSetup paperSize="8" scale="95" orientation="landscape" horizontalDpi="4294967292" r:id="rId1"/>
      <headerFooter alignWithMargins="0"/>
    </customSheetView>
  </customSheetViews>
  <mergeCells count="5">
    <mergeCell ref="B2:J2"/>
    <mergeCell ref="A4:A5"/>
    <mergeCell ref="B4:D4"/>
    <mergeCell ref="E4:G4"/>
    <mergeCell ref="H4:J4"/>
  </mergeCells>
  <phoneticPr fontId="2"/>
  <printOptions horizontalCentered="1"/>
  <pageMargins left="0.39370078740157483" right="0.39370078740157483" top="0.59055118110236227" bottom="0" header="0.19685039370078741" footer="0.11811023622047245"/>
  <pageSetup paperSize="9" scale="65" orientation="landscape" horizontalDpi="4294967292" r:id="rId2"/>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2102"/>
  <dimension ref="A1:N284"/>
  <sheetViews>
    <sheetView zoomScaleNormal="100" zoomScaleSheetLayoutView="70" workbookViewId="0"/>
  </sheetViews>
  <sheetFormatPr defaultColWidth="9" defaultRowHeight="13"/>
  <cols>
    <col min="1" max="1" width="21.08984375" style="102" customWidth="1"/>
    <col min="2" max="6" width="20.26953125" style="102" customWidth="1"/>
    <col min="7" max="7" width="17.36328125" style="102" bestFit="1" customWidth="1"/>
    <col min="8" max="8" width="8.36328125" style="102" hidden="1" customWidth="1"/>
    <col min="9" max="10" width="15.08984375" style="102" hidden="1" customWidth="1"/>
    <col min="11" max="16384" width="9" style="102"/>
  </cols>
  <sheetData>
    <row r="1" spans="1:14" ht="16.5">
      <c r="A1" s="416"/>
    </row>
    <row r="2" spans="1:14" ht="22.5" customHeight="1">
      <c r="A2" s="444" t="s">
        <v>259</v>
      </c>
      <c r="B2" s="982" t="s">
        <v>341</v>
      </c>
      <c r="C2" s="982"/>
      <c r="D2" s="982"/>
      <c r="E2" s="982"/>
      <c r="F2" s="982"/>
      <c r="G2" s="982"/>
      <c r="H2" s="982"/>
      <c r="I2" s="982"/>
      <c r="J2" s="982"/>
    </row>
    <row r="3" spans="1:14" ht="22.5" customHeight="1">
      <c r="J3" s="417"/>
    </row>
    <row r="4" spans="1:14" ht="21.25" customHeight="1">
      <c r="A4" s="985" t="s">
        <v>237</v>
      </c>
      <c r="B4" s="833" t="s">
        <v>492</v>
      </c>
      <c r="C4" s="834"/>
      <c r="D4" s="835"/>
      <c r="E4" s="833" t="s">
        <v>238</v>
      </c>
      <c r="F4" s="834"/>
      <c r="G4" s="835"/>
      <c r="H4" s="833" t="s">
        <v>434</v>
      </c>
      <c r="I4" s="834"/>
      <c r="J4" s="835"/>
    </row>
    <row r="5" spans="1:14" ht="21.25" customHeight="1">
      <c r="A5" s="986"/>
      <c r="B5" s="103" t="s">
        <v>493</v>
      </c>
      <c r="C5" s="103" t="s">
        <v>517</v>
      </c>
      <c r="D5" s="103" t="s">
        <v>494</v>
      </c>
      <c r="E5" s="103" t="s">
        <v>493</v>
      </c>
      <c r="F5" s="103" t="s">
        <v>517</v>
      </c>
      <c r="G5" s="103" t="s">
        <v>494</v>
      </c>
      <c r="H5" s="103" t="s">
        <v>493</v>
      </c>
      <c r="I5" s="103" t="s">
        <v>517</v>
      </c>
      <c r="J5" s="103" t="s">
        <v>494</v>
      </c>
    </row>
    <row r="6" spans="1:14" s="108" customFormat="1" ht="15.25" customHeight="1">
      <c r="A6" s="104"/>
      <c r="B6" s="105" t="s">
        <v>495</v>
      </c>
      <c r="C6" s="105" t="s">
        <v>519</v>
      </c>
      <c r="D6" s="105" t="s">
        <v>586</v>
      </c>
      <c r="E6" s="105" t="s">
        <v>495</v>
      </c>
      <c r="F6" s="105" t="s">
        <v>519</v>
      </c>
      <c r="G6" s="105" t="s">
        <v>586</v>
      </c>
      <c r="H6" s="105" t="s">
        <v>495</v>
      </c>
      <c r="I6" s="105" t="s">
        <v>519</v>
      </c>
      <c r="J6" s="105" t="s">
        <v>586</v>
      </c>
      <c r="K6" s="106"/>
      <c r="L6" s="107"/>
      <c r="M6" s="107"/>
      <c r="N6" s="107"/>
    </row>
    <row r="7" spans="1:14" s="108" customFormat="1" ht="15.25" customHeight="1">
      <c r="A7" s="113" t="s">
        <v>345</v>
      </c>
      <c r="B7" s="418">
        <v>5857</v>
      </c>
      <c r="C7" s="418">
        <v>304901652</v>
      </c>
      <c r="D7" s="418">
        <v>2247842492</v>
      </c>
      <c r="E7" s="418">
        <v>4906</v>
      </c>
      <c r="F7" s="418">
        <v>246473470</v>
      </c>
      <c r="G7" s="418">
        <v>1861650804</v>
      </c>
      <c r="H7" s="418">
        <v>491</v>
      </c>
      <c r="I7" s="418">
        <v>30228176</v>
      </c>
      <c r="J7" s="418">
        <v>288962777</v>
      </c>
      <c r="K7" s="107"/>
      <c r="L7" s="107"/>
      <c r="M7" s="107"/>
      <c r="N7" s="107"/>
    </row>
    <row r="8" spans="1:14" s="108" customFormat="1" ht="15.25" customHeight="1">
      <c r="A8" s="113" t="s">
        <v>260</v>
      </c>
      <c r="B8" s="418">
        <v>12872</v>
      </c>
      <c r="C8" s="418">
        <v>678789831</v>
      </c>
      <c r="D8" s="418">
        <v>5016150544</v>
      </c>
      <c r="E8" s="418">
        <v>10376</v>
      </c>
      <c r="F8" s="418">
        <v>518756556</v>
      </c>
      <c r="G8" s="418">
        <v>3941090641</v>
      </c>
      <c r="H8" s="418">
        <v>1235</v>
      </c>
      <c r="I8" s="418">
        <v>73156476</v>
      </c>
      <c r="J8" s="418">
        <v>699726624</v>
      </c>
      <c r="K8" s="107"/>
      <c r="L8" s="107"/>
      <c r="M8" s="107"/>
      <c r="N8" s="107"/>
    </row>
    <row r="9" spans="1:14" s="108" customFormat="1" ht="15.25" customHeight="1">
      <c r="A9" s="113" t="s">
        <v>262</v>
      </c>
      <c r="B9" s="418">
        <v>27585</v>
      </c>
      <c r="C9" s="418">
        <v>1525583912</v>
      </c>
      <c r="D9" s="418">
        <v>11119458821</v>
      </c>
      <c r="E9" s="418">
        <v>21834</v>
      </c>
      <c r="F9" s="418">
        <v>1133850945</v>
      </c>
      <c r="G9" s="418">
        <v>8662648511</v>
      </c>
      <c r="H9" s="418">
        <v>2640</v>
      </c>
      <c r="I9" s="418">
        <v>169886447</v>
      </c>
      <c r="J9" s="418">
        <v>1634343239</v>
      </c>
      <c r="K9" s="107"/>
      <c r="L9" s="107"/>
      <c r="M9" s="107"/>
      <c r="N9" s="107"/>
    </row>
    <row r="10" spans="1:14" s="108" customFormat="1" ht="15.25" customHeight="1">
      <c r="A10" s="113" t="s">
        <v>264</v>
      </c>
      <c r="B10" s="418">
        <v>47027</v>
      </c>
      <c r="C10" s="418">
        <v>2661003221</v>
      </c>
      <c r="D10" s="418">
        <v>19051113198</v>
      </c>
      <c r="E10" s="418">
        <v>36709</v>
      </c>
      <c r="F10" s="418">
        <v>1945468268</v>
      </c>
      <c r="G10" s="418">
        <v>15003138038</v>
      </c>
      <c r="H10" s="418">
        <v>4136</v>
      </c>
      <c r="I10" s="418">
        <v>258764158</v>
      </c>
      <c r="J10" s="418">
        <v>2495197631</v>
      </c>
      <c r="K10" s="107"/>
      <c r="L10" s="107"/>
      <c r="M10" s="107"/>
      <c r="N10" s="107"/>
    </row>
    <row r="11" spans="1:14" s="108" customFormat="1" ht="15.25" customHeight="1">
      <c r="A11" s="113" t="s">
        <v>265</v>
      </c>
      <c r="B11" s="418">
        <v>59437</v>
      </c>
      <c r="C11" s="418">
        <v>3409369401</v>
      </c>
      <c r="D11" s="418">
        <v>24133881180.5</v>
      </c>
      <c r="E11" s="418">
        <v>45813</v>
      </c>
      <c r="F11" s="418">
        <v>2472365763</v>
      </c>
      <c r="G11" s="418">
        <v>19181832600</v>
      </c>
      <c r="H11" s="418">
        <v>4717</v>
      </c>
      <c r="I11" s="418">
        <v>298311233</v>
      </c>
      <c r="J11" s="418">
        <v>2884951238</v>
      </c>
      <c r="K11" s="107"/>
      <c r="L11" s="107"/>
      <c r="M11" s="107"/>
      <c r="N11" s="107"/>
    </row>
    <row r="12" spans="1:14" s="108" customFormat="1" ht="15.25" customHeight="1">
      <c r="A12" s="113" t="s">
        <v>266</v>
      </c>
      <c r="B12" s="418">
        <v>57373</v>
      </c>
      <c r="C12" s="418">
        <v>3507323639</v>
      </c>
      <c r="D12" s="418">
        <v>24871665929.5</v>
      </c>
      <c r="E12" s="418">
        <v>43780</v>
      </c>
      <c r="F12" s="418">
        <v>2492402517</v>
      </c>
      <c r="G12" s="418">
        <v>19420053743</v>
      </c>
      <c r="H12" s="418">
        <v>5094</v>
      </c>
      <c r="I12" s="418">
        <v>338827937</v>
      </c>
      <c r="J12" s="418">
        <v>3284549063</v>
      </c>
      <c r="K12" s="107"/>
      <c r="L12" s="107"/>
      <c r="M12" s="107"/>
      <c r="N12" s="107"/>
    </row>
    <row r="13" spans="1:14" s="108" customFormat="1" ht="15.25" customHeight="1">
      <c r="A13" s="113" t="s">
        <v>267</v>
      </c>
      <c r="B13" s="418">
        <v>59343</v>
      </c>
      <c r="C13" s="418">
        <v>3696817006</v>
      </c>
      <c r="D13" s="418">
        <v>26214413697</v>
      </c>
      <c r="E13" s="418">
        <v>45112</v>
      </c>
      <c r="F13" s="418">
        <v>2615460730</v>
      </c>
      <c r="G13" s="418">
        <v>20432788916</v>
      </c>
      <c r="H13" s="418">
        <v>5423</v>
      </c>
      <c r="I13" s="418">
        <v>360477722</v>
      </c>
      <c r="J13" s="418">
        <v>3493974824</v>
      </c>
      <c r="K13" s="107"/>
      <c r="L13" s="107"/>
      <c r="M13" s="107"/>
      <c r="N13" s="107"/>
    </row>
    <row r="14" spans="1:14" s="108" customFormat="1" ht="15.25" customHeight="1">
      <c r="A14" s="113" t="s">
        <v>268</v>
      </c>
      <c r="B14" s="418">
        <v>57841</v>
      </c>
      <c r="C14" s="418">
        <v>3622238403</v>
      </c>
      <c r="D14" s="418">
        <v>25628672600</v>
      </c>
      <c r="E14" s="418">
        <v>43381</v>
      </c>
      <c r="F14" s="418">
        <v>2517759970</v>
      </c>
      <c r="G14" s="418">
        <v>19757943418</v>
      </c>
      <c r="H14" s="418">
        <v>5158</v>
      </c>
      <c r="I14" s="418">
        <v>346207966</v>
      </c>
      <c r="J14" s="418">
        <v>3356212225</v>
      </c>
      <c r="K14" s="107"/>
      <c r="L14" s="107"/>
      <c r="M14" s="107"/>
      <c r="N14" s="107"/>
    </row>
    <row r="15" spans="1:14" s="108" customFormat="1" ht="15.25" customHeight="1">
      <c r="A15" s="113" t="s">
        <v>269</v>
      </c>
      <c r="B15" s="418">
        <v>56496</v>
      </c>
      <c r="C15" s="418">
        <v>3600177287</v>
      </c>
      <c r="D15" s="418">
        <v>25502029425.5</v>
      </c>
      <c r="E15" s="418">
        <v>42736</v>
      </c>
      <c r="F15" s="418">
        <v>2539045823</v>
      </c>
      <c r="G15" s="418">
        <v>19860986848</v>
      </c>
      <c r="H15" s="418">
        <v>4885</v>
      </c>
      <c r="I15" s="418">
        <v>342823133</v>
      </c>
      <c r="J15" s="418">
        <v>3326502322</v>
      </c>
      <c r="K15" s="107"/>
      <c r="L15" s="107"/>
      <c r="M15" s="107"/>
      <c r="N15" s="107"/>
    </row>
    <row r="16" spans="1:14" s="108" customFormat="1" ht="15.25" customHeight="1">
      <c r="A16" s="113" t="s">
        <v>346</v>
      </c>
      <c r="B16" s="418">
        <v>55474</v>
      </c>
      <c r="C16" s="418">
        <v>3575353909</v>
      </c>
      <c r="D16" s="418">
        <v>25258760412</v>
      </c>
      <c r="E16" s="418">
        <v>41419</v>
      </c>
      <c r="F16" s="418">
        <v>2471578554</v>
      </c>
      <c r="G16" s="418">
        <v>19384834972</v>
      </c>
      <c r="H16" s="418">
        <v>4996</v>
      </c>
      <c r="I16" s="418">
        <v>355749515</v>
      </c>
      <c r="J16" s="418">
        <v>3452296742</v>
      </c>
      <c r="K16" s="107"/>
      <c r="L16" s="107"/>
      <c r="M16" s="107"/>
      <c r="N16" s="107"/>
    </row>
    <row r="17" spans="1:14" s="108" customFormat="1" ht="15.25" customHeight="1">
      <c r="A17" s="113" t="s">
        <v>347</v>
      </c>
      <c r="B17" s="418">
        <v>58644</v>
      </c>
      <c r="C17" s="418">
        <v>3655176771</v>
      </c>
      <c r="D17" s="418">
        <v>25959892951.5</v>
      </c>
      <c r="E17" s="418">
        <v>43804</v>
      </c>
      <c r="F17" s="418">
        <v>2543602212</v>
      </c>
      <c r="G17" s="418">
        <v>19924779210</v>
      </c>
      <c r="H17" s="418">
        <v>5249</v>
      </c>
      <c r="I17" s="418">
        <v>352024032</v>
      </c>
      <c r="J17" s="418">
        <v>3411537306</v>
      </c>
      <c r="K17" s="107"/>
      <c r="L17" s="107"/>
      <c r="M17" s="107"/>
      <c r="N17" s="107"/>
    </row>
    <row r="18" spans="1:14" s="108" customFormat="1" ht="15.25" customHeight="1">
      <c r="A18" s="114" t="s">
        <v>348</v>
      </c>
      <c r="B18" s="419">
        <v>62000</v>
      </c>
      <c r="C18" s="419">
        <v>3825426121</v>
      </c>
      <c r="D18" s="419">
        <v>27021019606</v>
      </c>
      <c r="E18" s="419">
        <v>46968</v>
      </c>
      <c r="F18" s="419">
        <v>2691270796</v>
      </c>
      <c r="G18" s="419">
        <v>21063734660</v>
      </c>
      <c r="H18" s="419">
        <v>5370</v>
      </c>
      <c r="I18" s="419">
        <v>361241628</v>
      </c>
      <c r="J18" s="419">
        <v>3502514128</v>
      </c>
      <c r="K18" s="107"/>
      <c r="L18" s="107"/>
      <c r="M18" s="107"/>
      <c r="N18" s="107"/>
    </row>
    <row r="19" spans="1:14" s="108" customFormat="1" ht="15.25" customHeight="1">
      <c r="A19" s="113" t="s">
        <v>349</v>
      </c>
      <c r="B19" s="418">
        <v>57650</v>
      </c>
      <c r="C19" s="418">
        <v>3389354736</v>
      </c>
      <c r="D19" s="418">
        <v>24330610935</v>
      </c>
      <c r="E19" s="418">
        <v>43926</v>
      </c>
      <c r="F19" s="418">
        <v>2405005309</v>
      </c>
      <c r="G19" s="418">
        <v>18703924973</v>
      </c>
      <c r="H19" s="418">
        <v>5255</v>
      </c>
      <c r="I19" s="418">
        <v>344183563</v>
      </c>
      <c r="J19" s="418">
        <v>3336136573</v>
      </c>
      <c r="K19" s="107"/>
      <c r="L19" s="107"/>
      <c r="M19" s="107"/>
      <c r="N19" s="107"/>
    </row>
    <row r="20" spans="1:14" s="108" customFormat="1" ht="15.25" customHeight="1">
      <c r="A20" s="113" t="s">
        <v>260</v>
      </c>
      <c r="B20" s="418">
        <v>59027</v>
      </c>
      <c r="C20" s="418">
        <v>3541005621</v>
      </c>
      <c r="D20" s="418">
        <v>25240572685.5</v>
      </c>
      <c r="E20" s="418">
        <v>44498</v>
      </c>
      <c r="F20" s="418">
        <v>2468696712</v>
      </c>
      <c r="G20" s="418">
        <v>19303689500</v>
      </c>
      <c r="H20" s="418">
        <v>5249</v>
      </c>
      <c r="I20" s="418">
        <v>348691947</v>
      </c>
      <c r="J20" s="418">
        <v>3381618824</v>
      </c>
      <c r="K20" s="107"/>
      <c r="L20" s="107"/>
      <c r="M20" s="107"/>
      <c r="N20" s="107"/>
    </row>
    <row r="21" spans="1:14" s="108" customFormat="1" ht="15.25" customHeight="1">
      <c r="A21" s="113" t="s">
        <v>262</v>
      </c>
      <c r="B21" s="418">
        <v>62936</v>
      </c>
      <c r="C21" s="418">
        <v>3747861847</v>
      </c>
      <c r="D21" s="418">
        <v>26845685769.5</v>
      </c>
      <c r="E21" s="418">
        <v>47709</v>
      </c>
      <c r="F21" s="418">
        <v>2659247073</v>
      </c>
      <c r="G21" s="418">
        <v>20710608500</v>
      </c>
      <c r="H21" s="418">
        <v>5795</v>
      </c>
      <c r="I21" s="418">
        <v>368547679</v>
      </c>
      <c r="J21" s="418">
        <v>3569763550</v>
      </c>
      <c r="K21" s="107"/>
      <c r="L21" s="107"/>
      <c r="M21" s="107"/>
      <c r="N21" s="107"/>
    </row>
    <row r="22" spans="1:14" s="108" customFormat="1" ht="15.25" customHeight="1">
      <c r="A22" s="113" t="s">
        <v>264</v>
      </c>
      <c r="B22" s="418">
        <v>75624</v>
      </c>
      <c r="C22" s="418">
        <v>4266751026</v>
      </c>
      <c r="D22" s="418">
        <v>30719155776.5</v>
      </c>
      <c r="E22" s="418">
        <v>58058</v>
      </c>
      <c r="F22" s="418">
        <v>3054585877</v>
      </c>
      <c r="G22" s="418">
        <v>23707041193</v>
      </c>
      <c r="H22" s="418">
        <v>6953</v>
      </c>
      <c r="I22" s="418">
        <v>424388258</v>
      </c>
      <c r="J22" s="418">
        <v>4108425766</v>
      </c>
      <c r="K22" s="107"/>
      <c r="L22" s="107"/>
      <c r="M22" s="107"/>
      <c r="N22" s="107"/>
    </row>
    <row r="23" spans="1:14" s="108" customFormat="1" ht="15.25" customHeight="1">
      <c r="A23" s="113" t="s">
        <v>265</v>
      </c>
      <c r="B23" s="418">
        <v>85606</v>
      </c>
      <c r="C23" s="418">
        <v>4818243779</v>
      </c>
      <c r="D23" s="418">
        <v>34516493044</v>
      </c>
      <c r="E23" s="418">
        <v>65237</v>
      </c>
      <c r="F23" s="418">
        <v>3398143358</v>
      </c>
      <c r="G23" s="418">
        <v>26452382013</v>
      </c>
      <c r="H23" s="418">
        <v>7477</v>
      </c>
      <c r="I23" s="418">
        <v>475580149</v>
      </c>
      <c r="J23" s="418">
        <v>4614384480</v>
      </c>
      <c r="K23" s="107"/>
      <c r="L23" s="107"/>
      <c r="M23" s="107"/>
      <c r="N23" s="107"/>
    </row>
    <row r="24" spans="1:14" s="108" customFormat="1" ht="15.25" customHeight="1">
      <c r="A24" s="113" t="s">
        <v>266</v>
      </c>
      <c r="B24" s="418">
        <v>79748</v>
      </c>
      <c r="C24" s="418">
        <v>4515541457</v>
      </c>
      <c r="D24" s="418">
        <v>32558061642.5</v>
      </c>
      <c r="E24" s="418">
        <v>60273</v>
      </c>
      <c r="F24" s="418">
        <v>3155973666</v>
      </c>
      <c r="G24" s="418">
        <v>24584448162</v>
      </c>
      <c r="H24" s="418">
        <v>7655</v>
      </c>
      <c r="I24" s="418">
        <v>472809681</v>
      </c>
      <c r="J24" s="418">
        <v>4583637757</v>
      </c>
      <c r="K24" s="107"/>
      <c r="L24" s="107"/>
      <c r="M24" s="107"/>
      <c r="N24" s="107"/>
    </row>
    <row r="25" spans="1:14" s="108" customFormat="1" ht="15.25" customHeight="1">
      <c r="A25" s="113" t="s">
        <v>267</v>
      </c>
      <c r="B25" s="418">
        <v>79872</v>
      </c>
      <c r="C25" s="418">
        <v>4623404099</v>
      </c>
      <c r="D25" s="418">
        <v>33473173541</v>
      </c>
      <c r="E25" s="418">
        <v>60273</v>
      </c>
      <c r="F25" s="418">
        <v>3244593826</v>
      </c>
      <c r="G25" s="418">
        <v>25315612610</v>
      </c>
      <c r="H25" s="418">
        <v>7811</v>
      </c>
      <c r="I25" s="418">
        <v>482266810</v>
      </c>
      <c r="J25" s="418">
        <v>4675040206</v>
      </c>
      <c r="K25" s="107"/>
      <c r="L25" s="107"/>
      <c r="M25" s="107"/>
      <c r="N25" s="107"/>
    </row>
    <row r="26" spans="1:14" s="108" customFormat="1" ht="15.25" customHeight="1">
      <c r="A26" s="113" t="s">
        <v>268</v>
      </c>
      <c r="B26" s="418">
        <v>80558</v>
      </c>
      <c r="C26" s="418">
        <v>4631758264</v>
      </c>
      <c r="D26" s="418">
        <v>33478438196</v>
      </c>
      <c r="E26" s="418">
        <v>60816</v>
      </c>
      <c r="F26" s="418">
        <v>3231814388</v>
      </c>
      <c r="G26" s="418">
        <v>25225524735</v>
      </c>
      <c r="H26" s="418">
        <v>7834</v>
      </c>
      <c r="I26" s="418">
        <v>489719617</v>
      </c>
      <c r="J26" s="418">
        <v>4750832076</v>
      </c>
      <c r="K26" s="107"/>
      <c r="L26" s="107"/>
      <c r="M26" s="107"/>
      <c r="N26" s="107"/>
    </row>
    <row r="27" spans="1:14" s="108" customFormat="1" ht="15.25" customHeight="1">
      <c r="A27" s="113" t="s">
        <v>269</v>
      </c>
      <c r="B27" s="418">
        <v>79527</v>
      </c>
      <c r="C27" s="418">
        <v>4628421157</v>
      </c>
      <c r="D27" s="418">
        <v>33487743484.5</v>
      </c>
      <c r="E27" s="418">
        <v>60266</v>
      </c>
      <c r="F27" s="418">
        <v>3249747547</v>
      </c>
      <c r="G27" s="418">
        <v>25306251207</v>
      </c>
      <c r="H27" s="418">
        <v>7604</v>
      </c>
      <c r="I27" s="418">
        <v>492667765</v>
      </c>
      <c r="J27" s="418">
        <v>4785707460</v>
      </c>
      <c r="K27" s="107"/>
      <c r="L27" s="107"/>
      <c r="M27" s="107"/>
      <c r="N27" s="107"/>
    </row>
    <row r="28" spans="1:14" s="108" customFormat="1" ht="15.25" customHeight="1">
      <c r="A28" s="113" t="s">
        <v>350</v>
      </c>
      <c r="B28" s="418">
        <v>76150</v>
      </c>
      <c r="C28" s="418">
        <v>4605887531</v>
      </c>
      <c r="D28" s="418">
        <v>33269053313.5</v>
      </c>
      <c r="E28" s="418">
        <v>56846</v>
      </c>
      <c r="F28" s="418">
        <v>3177763052</v>
      </c>
      <c r="G28" s="418">
        <v>24840146220</v>
      </c>
      <c r="H28" s="418">
        <v>7420</v>
      </c>
      <c r="I28" s="418">
        <v>495075773</v>
      </c>
      <c r="J28" s="418">
        <v>4814058860</v>
      </c>
      <c r="K28" s="107"/>
      <c r="L28" s="107"/>
      <c r="M28" s="107"/>
      <c r="N28" s="107"/>
    </row>
    <row r="29" spans="1:14" s="108" customFormat="1" ht="15.25" customHeight="1">
      <c r="A29" s="113" t="s">
        <v>347</v>
      </c>
      <c r="B29" s="418">
        <v>78934</v>
      </c>
      <c r="C29" s="418">
        <v>4473970060</v>
      </c>
      <c r="D29" s="418">
        <v>32505637367.5</v>
      </c>
      <c r="E29" s="418">
        <v>59537</v>
      </c>
      <c r="F29" s="418">
        <v>3132203251</v>
      </c>
      <c r="G29" s="418">
        <v>24367332538</v>
      </c>
      <c r="H29" s="418">
        <v>7931</v>
      </c>
      <c r="I29" s="418">
        <v>485238555</v>
      </c>
      <c r="J29" s="418">
        <v>4704496414</v>
      </c>
      <c r="K29" s="107"/>
      <c r="L29" s="107"/>
      <c r="M29" s="107"/>
      <c r="N29" s="107"/>
    </row>
    <row r="30" spans="1:14" s="108" customFormat="1" ht="15.25" customHeight="1">
      <c r="A30" s="114" t="s">
        <v>348</v>
      </c>
      <c r="B30" s="419">
        <v>86502</v>
      </c>
      <c r="C30" s="419">
        <v>4965195309</v>
      </c>
      <c r="D30" s="419">
        <v>35984084574</v>
      </c>
      <c r="E30" s="419">
        <v>65368</v>
      </c>
      <c r="F30" s="419">
        <v>3475659748</v>
      </c>
      <c r="G30" s="419">
        <v>27074046144</v>
      </c>
      <c r="H30" s="419">
        <v>8286</v>
      </c>
      <c r="I30" s="419">
        <v>530039755</v>
      </c>
      <c r="J30" s="419">
        <v>5151039621</v>
      </c>
      <c r="K30" s="107"/>
      <c r="L30" s="107"/>
      <c r="M30" s="107"/>
      <c r="N30" s="107"/>
    </row>
    <row r="31" spans="1:14" s="108" customFormat="1" ht="15.25" customHeight="1">
      <c r="A31" s="113" t="s">
        <v>349</v>
      </c>
      <c r="B31" s="418">
        <v>77628</v>
      </c>
      <c r="C31" s="418">
        <v>4307265213</v>
      </c>
      <c r="D31" s="418">
        <v>31407431525</v>
      </c>
      <c r="E31" s="418">
        <v>59370</v>
      </c>
      <c r="F31" s="418">
        <v>3074865837</v>
      </c>
      <c r="G31" s="418">
        <v>23858860886</v>
      </c>
      <c r="H31" s="418">
        <v>7560</v>
      </c>
      <c r="I31" s="418">
        <v>463028829</v>
      </c>
      <c r="J31" s="418">
        <v>4490056316</v>
      </c>
      <c r="K31" s="107"/>
      <c r="L31" s="107"/>
      <c r="M31" s="107"/>
      <c r="N31" s="107"/>
    </row>
    <row r="32" spans="1:14" s="108" customFormat="1" ht="15.25" customHeight="1">
      <c r="A32" s="113" t="s">
        <v>260</v>
      </c>
      <c r="B32" s="418">
        <v>79421</v>
      </c>
      <c r="C32" s="418">
        <v>4621832422</v>
      </c>
      <c r="D32" s="418">
        <v>33374677458</v>
      </c>
      <c r="E32" s="418">
        <v>59672</v>
      </c>
      <c r="F32" s="418">
        <v>3188294542</v>
      </c>
      <c r="G32" s="418">
        <v>24966005520</v>
      </c>
      <c r="H32" s="418">
        <v>7535</v>
      </c>
      <c r="I32" s="418">
        <v>485052182</v>
      </c>
      <c r="J32" s="418">
        <v>4708471320</v>
      </c>
      <c r="K32" s="107"/>
      <c r="L32" s="107"/>
      <c r="M32" s="107"/>
      <c r="N32" s="107"/>
    </row>
    <row r="33" spans="1:14" s="108" customFormat="1" ht="15.25" customHeight="1">
      <c r="A33" s="113" t="s">
        <v>262</v>
      </c>
      <c r="B33" s="418">
        <v>81538</v>
      </c>
      <c r="C33" s="418">
        <v>4658116231</v>
      </c>
      <c r="D33" s="418">
        <v>33681528242.5</v>
      </c>
      <c r="E33" s="418">
        <v>61679</v>
      </c>
      <c r="F33" s="418">
        <v>3248722690</v>
      </c>
      <c r="G33" s="418">
        <v>25417095720</v>
      </c>
      <c r="H33" s="418">
        <v>7670</v>
      </c>
      <c r="I33" s="418">
        <v>477907795</v>
      </c>
      <c r="J33" s="418">
        <v>4636210757</v>
      </c>
      <c r="K33" s="107"/>
      <c r="L33" s="107"/>
      <c r="M33" s="107"/>
      <c r="N33" s="107"/>
    </row>
    <row r="34" spans="1:14" s="108" customFormat="1" ht="15.25" customHeight="1">
      <c r="A34" s="113" t="s">
        <v>264</v>
      </c>
      <c r="B34" s="418">
        <v>81717</v>
      </c>
      <c r="C34" s="418">
        <v>4659539793</v>
      </c>
      <c r="D34" s="418">
        <v>33513713312</v>
      </c>
      <c r="E34" s="418">
        <v>62055</v>
      </c>
      <c r="F34" s="418">
        <v>3263228256</v>
      </c>
      <c r="G34" s="418">
        <v>25529472812</v>
      </c>
      <c r="H34" s="418">
        <v>7118</v>
      </c>
      <c r="I34" s="418">
        <v>444592762</v>
      </c>
      <c r="J34" s="418">
        <v>4316934462</v>
      </c>
      <c r="K34" s="107"/>
      <c r="L34" s="107"/>
      <c r="M34" s="107"/>
      <c r="N34" s="107"/>
    </row>
    <row r="35" spans="1:14" s="108" customFormat="1" ht="15.25" customHeight="1">
      <c r="A35" s="113" t="s">
        <v>265</v>
      </c>
      <c r="B35" s="418">
        <v>88640</v>
      </c>
      <c r="C35" s="418">
        <v>4999287999</v>
      </c>
      <c r="D35" s="418">
        <v>35648120096</v>
      </c>
      <c r="E35" s="418">
        <v>67534</v>
      </c>
      <c r="F35" s="418">
        <v>3526662753</v>
      </c>
      <c r="G35" s="418">
        <v>27560613818</v>
      </c>
      <c r="H35" s="418">
        <v>7166</v>
      </c>
      <c r="I35" s="418">
        <v>443073289</v>
      </c>
      <c r="J35" s="418">
        <v>4299735604</v>
      </c>
      <c r="K35" s="107"/>
      <c r="L35" s="107"/>
      <c r="M35" s="107"/>
      <c r="N35" s="107"/>
    </row>
    <row r="36" spans="1:14" s="108" customFormat="1" ht="15.25" customHeight="1">
      <c r="A36" s="113" t="s">
        <v>266</v>
      </c>
      <c r="B36" s="418">
        <v>79279</v>
      </c>
      <c r="C36" s="418">
        <v>4492707833</v>
      </c>
      <c r="D36" s="418">
        <v>32362628640</v>
      </c>
      <c r="E36" s="418">
        <v>60216</v>
      </c>
      <c r="F36" s="418">
        <v>3160669189</v>
      </c>
      <c r="G36" s="418">
        <v>24662642089</v>
      </c>
      <c r="H36" s="418">
        <v>7008</v>
      </c>
      <c r="I36" s="418">
        <v>432390780</v>
      </c>
      <c r="J36" s="418">
        <v>4197177244</v>
      </c>
      <c r="K36" s="107"/>
      <c r="L36" s="107"/>
      <c r="M36" s="107"/>
      <c r="N36" s="107"/>
    </row>
    <row r="37" spans="1:14" s="108" customFormat="1" ht="15.25" customHeight="1">
      <c r="A37" s="113" t="s">
        <v>267</v>
      </c>
      <c r="B37" s="418">
        <v>80679</v>
      </c>
      <c r="C37" s="418">
        <v>4574147323</v>
      </c>
      <c r="D37" s="418">
        <v>33076972458.5</v>
      </c>
      <c r="E37" s="418">
        <v>61361</v>
      </c>
      <c r="F37" s="418">
        <v>3195826821</v>
      </c>
      <c r="G37" s="418">
        <v>25027012244</v>
      </c>
      <c r="H37" s="418">
        <v>7288</v>
      </c>
      <c r="I37" s="418">
        <v>460003184</v>
      </c>
      <c r="J37" s="418">
        <v>4467968857</v>
      </c>
      <c r="K37" s="107"/>
      <c r="L37" s="107"/>
      <c r="M37" s="107"/>
      <c r="N37" s="107"/>
    </row>
    <row r="38" spans="1:14" s="108" customFormat="1" ht="15.25" customHeight="1">
      <c r="A38" s="113" t="s">
        <v>268</v>
      </c>
      <c r="B38" s="418">
        <v>80947</v>
      </c>
      <c r="C38" s="418">
        <v>4638104185</v>
      </c>
      <c r="D38" s="418">
        <v>33446071050</v>
      </c>
      <c r="E38" s="418">
        <v>61503</v>
      </c>
      <c r="F38" s="418">
        <v>3242256166</v>
      </c>
      <c r="G38" s="418">
        <v>25381857064</v>
      </c>
      <c r="H38" s="418">
        <v>7384</v>
      </c>
      <c r="I38" s="418">
        <v>464621498</v>
      </c>
      <c r="J38" s="418">
        <v>4509764895</v>
      </c>
      <c r="K38" s="107"/>
      <c r="L38" s="107"/>
      <c r="M38" s="107"/>
      <c r="N38" s="107"/>
    </row>
    <row r="39" spans="1:14" s="108" customFormat="1" ht="15.25" customHeight="1">
      <c r="A39" s="113" t="s">
        <v>269</v>
      </c>
      <c r="B39" s="418">
        <v>78086</v>
      </c>
      <c r="C39" s="418">
        <v>4488363612</v>
      </c>
      <c r="D39" s="418">
        <v>32451977600</v>
      </c>
      <c r="E39" s="418">
        <v>59838</v>
      </c>
      <c r="F39" s="418">
        <v>3195700579</v>
      </c>
      <c r="G39" s="418">
        <v>24945538686</v>
      </c>
      <c r="H39" s="418">
        <v>6751</v>
      </c>
      <c r="I39" s="418">
        <v>432859242</v>
      </c>
      <c r="J39" s="418">
        <v>4205433064</v>
      </c>
      <c r="K39" s="107"/>
      <c r="L39" s="107"/>
      <c r="M39" s="107"/>
      <c r="N39" s="107"/>
    </row>
    <row r="40" spans="1:14" s="108" customFormat="1" ht="15.25" customHeight="1">
      <c r="A40" s="113" t="s">
        <v>351</v>
      </c>
      <c r="B40" s="418">
        <v>75492</v>
      </c>
      <c r="C40" s="418">
        <v>4576099829</v>
      </c>
      <c r="D40" s="418">
        <v>32945682748</v>
      </c>
      <c r="E40" s="418">
        <v>56993</v>
      </c>
      <c r="F40" s="418">
        <v>3163917887</v>
      </c>
      <c r="G40" s="418">
        <v>24810551147</v>
      </c>
      <c r="H40" s="418">
        <v>6689</v>
      </c>
      <c r="I40" s="418">
        <v>447948920</v>
      </c>
      <c r="J40" s="418">
        <v>4356132211</v>
      </c>
      <c r="K40" s="107"/>
      <c r="L40" s="107"/>
      <c r="M40" s="107"/>
      <c r="N40" s="107"/>
    </row>
    <row r="41" spans="1:14" s="108" customFormat="1" ht="15.25" customHeight="1">
      <c r="A41" s="113" t="s">
        <v>347</v>
      </c>
      <c r="B41" s="418">
        <v>78837</v>
      </c>
      <c r="C41" s="418">
        <v>4512742246</v>
      </c>
      <c r="D41" s="418">
        <v>32603312738.5</v>
      </c>
      <c r="E41" s="418">
        <v>59927</v>
      </c>
      <c r="F41" s="418">
        <v>3160479164</v>
      </c>
      <c r="G41" s="418">
        <v>24702059585</v>
      </c>
      <c r="H41" s="418">
        <v>7129</v>
      </c>
      <c r="I41" s="418">
        <v>447992763</v>
      </c>
      <c r="J41" s="418">
        <v>4347876775</v>
      </c>
      <c r="K41" s="107"/>
      <c r="L41" s="107"/>
      <c r="M41" s="107"/>
      <c r="N41" s="107"/>
    </row>
    <row r="42" spans="1:14" s="108" customFormat="1" ht="15.25" customHeight="1">
      <c r="A42" s="114" t="s">
        <v>348</v>
      </c>
      <c r="B42" s="419">
        <v>83803</v>
      </c>
      <c r="C42" s="419">
        <v>4778243034</v>
      </c>
      <c r="D42" s="419">
        <v>34490212201</v>
      </c>
      <c r="E42" s="419">
        <v>64252</v>
      </c>
      <c r="F42" s="419">
        <v>3391215016</v>
      </c>
      <c r="G42" s="419">
        <v>26471890411</v>
      </c>
      <c r="H42" s="419">
        <v>7105</v>
      </c>
      <c r="I42" s="419">
        <v>451881663</v>
      </c>
      <c r="J42" s="419">
        <v>4387350037</v>
      </c>
      <c r="K42" s="107"/>
      <c r="L42" s="107"/>
      <c r="M42" s="107"/>
      <c r="N42" s="107"/>
    </row>
    <row r="43" spans="1:14" s="108" customFormat="1" ht="15.25" customHeight="1">
      <c r="A43" s="113" t="s">
        <v>349</v>
      </c>
      <c r="B43" s="418">
        <v>88873</v>
      </c>
      <c r="C43" s="418">
        <v>4744025588</v>
      </c>
      <c r="D43" s="418">
        <v>34675890144</v>
      </c>
      <c r="E43" s="418">
        <v>68953</v>
      </c>
      <c r="F43" s="418">
        <v>3435740074</v>
      </c>
      <c r="G43" s="418">
        <v>26459325391</v>
      </c>
      <c r="H43" s="418">
        <v>8340</v>
      </c>
      <c r="I43" s="418">
        <v>496354191</v>
      </c>
      <c r="J43" s="418">
        <v>4777933971</v>
      </c>
      <c r="K43" s="107"/>
      <c r="L43" s="107"/>
      <c r="M43" s="107"/>
      <c r="N43" s="107"/>
    </row>
    <row r="44" spans="1:14" s="108" customFormat="1" ht="15.25" customHeight="1">
      <c r="A44" s="113" t="s">
        <v>260</v>
      </c>
      <c r="B44" s="418">
        <v>103429</v>
      </c>
      <c r="C44" s="418">
        <v>5537640600</v>
      </c>
      <c r="D44" s="418">
        <v>40817885239</v>
      </c>
      <c r="E44" s="418">
        <v>79284</v>
      </c>
      <c r="F44" s="418">
        <v>3934464951</v>
      </c>
      <c r="G44" s="418">
        <v>30330505504</v>
      </c>
      <c r="H44" s="418">
        <v>10262</v>
      </c>
      <c r="I44" s="418">
        <v>622919000</v>
      </c>
      <c r="J44" s="418">
        <v>6007153882</v>
      </c>
      <c r="K44" s="107"/>
      <c r="L44" s="107"/>
      <c r="M44" s="107"/>
      <c r="N44" s="107"/>
    </row>
    <row r="45" spans="1:14" s="108" customFormat="1" ht="15.25" customHeight="1">
      <c r="A45" s="113" t="s">
        <v>262</v>
      </c>
      <c r="B45" s="418">
        <v>123146</v>
      </c>
      <c r="C45" s="418">
        <v>6335556450</v>
      </c>
      <c r="D45" s="418">
        <v>47263076962.5</v>
      </c>
      <c r="E45" s="418">
        <v>95253</v>
      </c>
      <c r="F45" s="418">
        <v>4582349780</v>
      </c>
      <c r="G45" s="418">
        <v>35099005226</v>
      </c>
      <c r="H45" s="418">
        <v>12314</v>
      </c>
      <c r="I45" s="418">
        <v>718815111</v>
      </c>
      <c r="J45" s="418">
        <v>6920816864</v>
      </c>
      <c r="K45" s="107"/>
      <c r="L45" s="107"/>
      <c r="M45" s="107"/>
      <c r="N45" s="107"/>
    </row>
    <row r="46" spans="1:14" s="108" customFormat="1" ht="15.25" customHeight="1">
      <c r="A46" s="113" t="s">
        <v>264</v>
      </c>
      <c r="B46" s="418">
        <v>154239</v>
      </c>
      <c r="C46" s="418">
        <v>7687096894</v>
      </c>
      <c r="D46" s="418">
        <v>57467116115.5</v>
      </c>
      <c r="E46" s="418">
        <v>120510</v>
      </c>
      <c r="F46" s="418">
        <v>5636170964</v>
      </c>
      <c r="G46" s="418">
        <v>43043441289</v>
      </c>
      <c r="H46" s="418">
        <v>15214</v>
      </c>
      <c r="I46" s="418">
        <v>865293533</v>
      </c>
      <c r="J46" s="418">
        <v>8324733501</v>
      </c>
      <c r="K46" s="107"/>
      <c r="L46" s="107"/>
      <c r="M46" s="107"/>
      <c r="N46" s="107"/>
    </row>
    <row r="47" spans="1:14" s="108" customFormat="1" ht="15.25" customHeight="1">
      <c r="A47" s="113" t="s">
        <v>265</v>
      </c>
      <c r="B47" s="418">
        <v>173787</v>
      </c>
      <c r="C47" s="418">
        <v>8617342027</v>
      </c>
      <c r="D47" s="418">
        <v>64253297801.5</v>
      </c>
      <c r="E47" s="418">
        <v>135788</v>
      </c>
      <c r="F47" s="418">
        <v>6322290815</v>
      </c>
      <c r="G47" s="418">
        <v>48200068853</v>
      </c>
      <c r="H47" s="418">
        <v>16367</v>
      </c>
      <c r="I47" s="418">
        <v>955491982</v>
      </c>
      <c r="J47" s="418">
        <v>9206329506</v>
      </c>
      <c r="K47" s="107"/>
      <c r="L47" s="107"/>
      <c r="M47" s="107"/>
      <c r="N47" s="107"/>
    </row>
    <row r="48" spans="1:14" s="108" customFormat="1" ht="15.25" customHeight="1">
      <c r="A48" s="113" t="s">
        <v>266</v>
      </c>
      <c r="B48" s="418">
        <v>156490</v>
      </c>
      <c r="C48" s="418">
        <v>7890867232</v>
      </c>
      <c r="D48" s="418">
        <v>59205148778.5</v>
      </c>
      <c r="E48" s="418">
        <v>120707</v>
      </c>
      <c r="F48" s="418">
        <v>5715503584</v>
      </c>
      <c r="G48" s="418">
        <v>43745202263</v>
      </c>
      <c r="H48" s="418">
        <v>15980</v>
      </c>
      <c r="I48" s="418">
        <v>920556374</v>
      </c>
      <c r="J48" s="418">
        <v>8867970210</v>
      </c>
      <c r="K48" s="107"/>
      <c r="L48" s="107"/>
      <c r="M48" s="107"/>
      <c r="N48" s="107"/>
    </row>
    <row r="49" spans="1:10" ht="14.25" customHeight="1">
      <c r="A49" s="113" t="s">
        <v>267</v>
      </c>
      <c r="B49" s="420">
        <v>162923</v>
      </c>
      <c r="C49" s="420">
        <v>8401334342</v>
      </c>
      <c r="D49" s="420">
        <v>62980127597</v>
      </c>
      <c r="E49" s="420">
        <v>125176</v>
      </c>
      <c r="F49" s="420">
        <v>6050068450</v>
      </c>
      <c r="G49" s="420">
        <v>46269222187</v>
      </c>
      <c r="H49" s="420">
        <v>16583</v>
      </c>
      <c r="I49" s="420">
        <v>985571656</v>
      </c>
      <c r="J49" s="420">
        <v>9455432783</v>
      </c>
    </row>
    <row r="50" spans="1:10" ht="14.25" customHeight="1">
      <c r="A50" s="113" t="s">
        <v>268</v>
      </c>
      <c r="B50" s="420">
        <v>164732</v>
      </c>
      <c r="C50" s="420">
        <v>8365019773</v>
      </c>
      <c r="D50" s="420">
        <v>62703506642</v>
      </c>
      <c r="E50" s="420">
        <v>126484</v>
      </c>
      <c r="F50" s="420">
        <v>6041560548</v>
      </c>
      <c r="G50" s="420">
        <v>46253126870</v>
      </c>
      <c r="H50" s="420">
        <v>16652</v>
      </c>
      <c r="I50" s="420">
        <v>962657403</v>
      </c>
      <c r="J50" s="420">
        <v>9221219668</v>
      </c>
    </row>
    <row r="51" spans="1:10" ht="14.25" customHeight="1">
      <c r="A51" s="113" t="s">
        <v>269</v>
      </c>
      <c r="B51" s="420">
        <v>163940</v>
      </c>
      <c r="C51" s="420">
        <v>8357968584</v>
      </c>
      <c r="D51" s="420">
        <v>62857079054.5</v>
      </c>
      <c r="E51" s="420">
        <v>126710</v>
      </c>
      <c r="F51" s="420">
        <v>6072111383</v>
      </c>
      <c r="G51" s="420">
        <v>46422334398</v>
      </c>
      <c r="H51" s="420">
        <v>16316</v>
      </c>
      <c r="I51" s="420">
        <v>980925418</v>
      </c>
      <c r="J51" s="420">
        <v>9412789262</v>
      </c>
    </row>
    <row r="52" spans="1:10" ht="14.25" customHeight="1">
      <c r="A52" s="113" t="s">
        <v>352</v>
      </c>
      <c r="B52" s="420">
        <v>157596</v>
      </c>
      <c r="C52" s="420">
        <v>8428807533</v>
      </c>
      <c r="D52" s="420">
        <v>63402259191.5</v>
      </c>
      <c r="E52" s="420">
        <v>119880</v>
      </c>
      <c r="F52" s="420">
        <v>6001860653</v>
      </c>
      <c r="G52" s="420">
        <v>46127800564</v>
      </c>
      <c r="H52" s="420">
        <v>16222</v>
      </c>
      <c r="I52" s="420">
        <v>1008862820</v>
      </c>
      <c r="J52" s="420">
        <v>9679876833</v>
      </c>
    </row>
    <row r="53" spans="1:10" ht="14.25" customHeight="1">
      <c r="A53" s="113" t="s">
        <v>347</v>
      </c>
      <c r="B53" s="420">
        <v>160374</v>
      </c>
      <c r="C53" s="420">
        <v>8100545124</v>
      </c>
      <c r="D53" s="420">
        <v>60816603212.5</v>
      </c>
      <c r="E53" s="420">
        <v>122457</v>
      </c>
      <c r="F53" s="420">
        <v>5819989644</v>
      </c>
      <c r="G53" s="420">
        <v>44567160285</v>
      </c>
      <c r="H53" s="420">
        <v>16798</v>
      </c>
      <c r="I53" s="420">
        <v>954884995</v>
      </c>
      <c r="J53" s="420">
        <v>9137977355</v>
      </c>
    </row>
    <row r="54" spans="1:10" ht="14.25" customHeight="1">
      <c r="A54" s="114" t="s">
        <v>348</v>
      </c>
      <c r="B54" s="419">
        <v>171453</v>
      </c>
      <c r="C54" s="419">
        <v>8879688414</v>
      </c>
      <c r="D54" s="419">
        <v>66660272428</v>
      </c>
      <c r="E54" s="419">
        <v>131229</v>
      </c>
      <c r="F54" s="419">
        <v>6382072782</v>
      </c>
      <c r="G54" s="419">
        <v>48949317051</v>
      </c>
      <c r="H54" s="419">
        <v>17295</v>
      </c>
      <c r="I54" s="419">
        <v>1031336030</v>
      </c>
      <c r="J54" s="419">
        <v>9889113131</v>
      </c>
    </row>
    <row r="55" spans="1:10" ht="9.25" customHeight="1">
      <c r="A55" s="500"/>
      <c r="B55" s="501"/>
      <c r="C55" s="501"/>
      <c r="D55" s="501"/>
      <c r="E55" s="501"/>
      <c r="F55" s="501"/>
      <c r="G55" s="501"/>
      <c r="H55" s="501"/>
      <c r="I55" s="501"/>
      <c r="J55" s="501"/>
    </row>
    <row r="56" spans="1:10">
      <c r="A56" s="82" t="s">
        <v>340</v>
      </c>
      <c r="B56" s="116"/>
      <c r="C56" s="116"/>
      <c r="D56" s="116"/>
      <c r="E56" s="116"/>
      <c r="F56" s="116"/>
      <c r="G56" s="116"/>
      <c r="H56" s="116"/>
      <c r="I56" s="116"/>
      <c r="J56" s="116"/>
    </row>
    <row r="57" spans="1:10">
      <c r="A57" s="82" t="s">
        <v>239</v>
      </c>
      <c r="B57" s="116"/>
      <c r="C57" s="116"/>
      <c r="D57" s="116"/>
      <c r="E57" s="116"/>
      <c r="F57" s="116"/>
      <c r="G57" s="116"/>
      <c r="H57" s="116"/>
      <c r="I57" s="116"/>
      <c r="J57" s="116"/>
    </row>
    <row r="58" spans="1:10">
      <c r="A58" s="82" t="s">
        <v>278</v>
      </c>
      <c r="B58" s="116"/>
      <c r="C58" s="116"/>
      <c r="D58" s="116"/>
      <c r="E58" s="116"/>
      <c r="F58" s="116"/>
      <c r="G58" s="116"/>
      <c r="H58" s="116"/>
      <c r="I58" s="116"/>
      <c r="J58" s="116"/>
    </row>
    <row r="59" spans="1:10">
      <c r="A59" s="82"/>
      <c r="B59" s="116"/>
      <c r="C59" s="116"/>
      <c r="D59" s="116"/>
      <c r="E59" s="116"/>
      <c r="F59" s="116"/>
      <c r="G59" s="116"/>
      <c r="H59" s="116"/>
      <c r="I59" s="116"/>
      <c r="J59" s="116"/>
    </row>
    <row r="60" spans="1:10" ht="17.25" customHeight="1">
      <c r="A60" s="416"/>
    </row>
    <row r="61" spans="1:10" ht="22.5" customHeight="1">
      <c r="A61" s="456" t="s">
        <v>356</v>
      </c>
      <c r="B61" s="982" t="s">
        <v>341</v>
      </c>
      <c r="C61" s="982"/>
      <c r="D61" s="982"/>
      <c r="E61" s="982"/>
      <c r="F61" s="982"/>
      <c r="G61" s="982"/>
      <c r="H61" s="982"/>
      <c r="I61" s="982"/>
      <c r="J61" s="982"/>
    </row>
    <row r="62" spans="1:10" ht="22.5" customHeight="1">
      <c r="J62" s="417"/>
    </row>
    <row r="63" spans="1:10" ht="21" customHeight="1">
      <c r="A63" s="985" t="s">
        <v>237</v>
      </c>
      <c r="B63" s="833" t="s">
        <v>492</v>
      </c>
      <c r="C63" s="834"/>
      <c r="D63" s="835"/>
      <c r="E63" s="833" t="s">
        <v>238</v>
      </c>
      <c r="F63" s="834"/>
      <c r="G63" s="835"/>
      <c r="H63" s="833" t="s">
        <v>434</v>
      </c>
      <c r="I63" s="834"/>
      <c r="J63" s="835"/>
    </row>
    <row r="64" spans="1:10" ht="21" customHeight="1">
      <c r="A64" s="986"/>
      <c r="B64" s="103" t="s">
        <v>493</v>
      </c>
      <c r="C64" s="103" t="s">
        <v>517</v>
      </c>
      <c r="D64" s="103" t="s">
        <v>494</v>
      </c>
      <c r="E64" s="103" t="s">
        <v>493</v>
      </c>
      <c r="F64" s="103" t="s">
        <v>517</v>
      </c>
      <c r="G64" s="103" t="s">
        <v>494</v>
      </c>
      <c r="H64" s="103" t="s">
        <v>493</v>
      </c>
      <c r="I64" s="103" t="s">
        <v>517</v>
      </c>
      <c r="J64" s="103" t="s">
        <v>494</v>
      </c>
    </row>
    <row r="65" spans="1:10" ht="15" customHeight="1">
      <c r="A65" s="104"/>
      <c r="B65" s="105" t="s">
        <v>495</v>
      </c>
      <c r="C65" s="105" t="s">
        <v>519</v>
      </c>
      <c r="D65" s="105" t="s">
        <v>586</v>
      </c>
      <c r="E65" s="105" t="s">
        <v>495</v>
      </c>
      <c r="F65" s="105" t="s">
        <v>519</v>
      </c>
      <c r="G65" s="105" t="s">
        <v>586</v>
      </c>
      <c r="H65" s="105" t="s">
        <v>495</v>
      </c>
      <c r="I65" s="105" t="s">
        <v>519</v>
      </c>
      <c r="J65" s="105" t="s">
        <v>586</v>
      </c>
    </row>
    <row r="66" spans="1:10" ht="15" customHeight="1">
      <c r="A66" s="113" t="s">
        <v>490</v>
      </c>
      <c r="B66" s="418">
        <v>154702</v>
      </c>
      <c r="C66" s="418">
        <v>7809407235</v>
      </c>
      <c r="D66" s="418">
        <v>60358023500.5</v>
      </c>
      <c r="E66" s="418">
        <v>118664</v>
      </c>
      <c r="F66" s="418">
        <v>5647180072</v>
      </c>
      <c r="G66" s="418">
        <v>44560679426</v>
      </c>
      <c r="H66" s="418">
        <v>15970</v>
      </c>
      <c r="I66" s="418">
        <v>933967682</v>
      </c>
      <c r="J66" s="418">
        <v>8942712266</v>
      </c>
    </row>
    <row r="67" spans="1:10" ht="15" customHeight="1">
      <c r="A67" s="113" t="s">
        <v>261</v>
      </c>
      <c r="B67" s="418">
        <v>161880</v>
      </c>
      <c r="C67" s="418">
        <v>8404463484</v>
      </c>
      <c r="D67" s="418">
        <v>65696293666</v>
      </c>
      <c r="E67" s="418">
        <v>123818</v>
      </c>
      <c r="F67" s="418">
        <v>6025752421</v>
      </c>
      <c r="G67" s="418">
        <v>48624309904</v>
      </c>
      <c r="H67" s="418">
        <v>16248</v>
      </c>
      <c r="I67" s="418">
        <v>983625535</v>
      </c>
      <c r="J67" s="418">
        <v>9432145280</v>
      </c>
    </row>
    <row r="68" spans="1:10" ht="15" customHeight="1">
      <c r="A68" s="113" t="s">
        <v>263</v>
      </c>
      <c r="B68" s="418">
        <v>162978</v>
      </c>
      <c r="C68" s="418">
        <v>8553137171</v>
      </c>
      <c r="D68" s="418">
        <v>67259206804</v>
      </c>
      <c r="E68" s="418">
        <v>124864</v>
      </c>
      <c r="F68" s="418">
        <v>6176799075</v>
      </c>
      <c r="G68" s="418">
        <v>50248344439</v>
      </c>
      <c r="H68" s="418">
        <v>16055</v>
      </c>
      <c r="I68" s="418">
        <v>961671534</v>
      </c>
      <c r="J68" s="418">
        <v>9215252188</v>
      </c>
    </row>
    <row r="69" spans="1:10" ht="15" customHeight="1">
      <c r="A69" s="113" t="s">
        <v>264</v>
      </c>
      <c r="B69" s="418">
        <v>167166</v>
      </c>
      <c r="C69" s="418">
        <v>8846276678</v>
      </c>
      <c r="D69" s="418">
        <v>69743682579</v>
      </c>
      <c r="E69" s="418">
        <v>129282</v>
      </c>
      <c r="F69" s="418">
        <v>6458722115</v>
      </c>
      <c r="G69" s="418">
        <v>52839118715</v>
      </c>
      <c r="H69" s="418">
        <v>15944</v>
      </c>
      <c r="I69" s="418">
        <v>961207949</v>
      </c>
      <c r="J69" s="418">
        <v>9215640347</v>
      </c>
    </row>
    <row r="70" spans="1:10" ht="15" customHeight="1">
      <c r="A70" s="113" t="s">
        <v>265</v>
      </c>
      <c r="B70" s="418">
        <v>177982</v>
      </c>
      <c r="C70" s="418">
        <v>9240024498</v>
      </c>
      <c r="D70" s="418">
        <v>72589429174</v>
      </c>
      <c r="E70" s="418">
        <v>138457</v>
      </c>
      <c r="F70" s="418">
        <v>6807103965</v>
      </c>
      <c r="G70" s="418">
        <v>55703967807</v>
      </c>
      <c r="H70" s="418">
        <v>15801</v>
      </c>
      <c r="I70" s="418">
        <v>925881028</v>
      </c>
      <c r="J70" s="418">
        <v>8871697055</v>
      </c>
    </row>
    <row r="71" spans="1:10" ht="15" customHeight="1">
      <c r="A71" s="113" t="s">
        <v>266</v>
      </c>
      <c r="B71" s="418">
        <v>157062</v>
      </c>
      <c r="C71" s="418">
        <v>8196344750</v>
      </c>
      <c r="D71" s="418">
        <v>64813954474.5</v>
      </c>
      <c r="E71" s="418">
        <v>120752</v>
      </c>
      <c r="F71" s="418">
        <v>5974658962</v>
      </c>
      <c r="G71" s="418">
        <v>49171159096</v>
      </c>
      <c r="H71" s="418">
        <v>15022</v>
      </c>
      <c r="I71" s="418">
        <v>880685244</v>
      </c>
      <c r="J71" s="418">
        <v>8443410152</v>
      </c>
    </row>
    <row r="72" spans="1:10" ht="15" customHeight="1">
      <c r="A72" s="113" t="s">
        <v>267</v>
      </c>
      <c r="B72" s="418">
        <v>166249</v>
      </c>
      <c r="C72" s="418">
        <v>8902564314</v>
      </c>
      <c r="D72" s="418">
        <v>70691167823</v>
      </c>
      <c r="E72" s="418">
        <v>127716</v>
      </c>
      <c r="F72" s="418">
        <v>6462066052</v>
      </c>
      <c r="G72" s="418">
        <v>53450326160</v>
      </c>
      <c r="H72" s="418">
        <v>15907</v>
      </c>
      <c r="I72" s="418">
        <v>958027436</v>
      </c>
      <c r="J72" s="418">
        <v>9188269364</v>
      </c>
    </row>
    <row r="73" spans="1:10" ht="15" customHeight="1">
      <c r="A73" s="113" t="s">
        <v>268</v>
      </c>
      <c r="B73" s="418">
        <v>164907</v>
      </c>
      <c r="C73" s="418">
        <v>8770888572</v>
      </c>
      <c r="D73" s="418">
        <v>69785138309</v>
      </c>
      <c r="E73" s="418">
        <v>126831</v>
      </c>
      <c r="F73" s="418">
        <v>6384260434</v>
      </c>
      <c r="G73" s="418">
        <v>52927004814</v>
      </c>
      <c r="H73" s="418">
        <v>16170</v>
      </c>
      <c r="I73" s="418">
        <v>963649495</v>
      </c>
      <c r="J73" s="418">
        <v>9241222299</v>
      </c>
    </row>
    <row r="74" spans="1:10" ht="15" customHeight="1">
      <c r="A74" s="113" t="s">
        <v>269</v>
      </c>
      <c r="B74" s="418">
        <v>163055</v>
      </c>
      <c r="C74" s="418">
        <v>8614076453</v>
      </c>
      <c r="D74" s="418">
        <v>68567368741</v>
      </c>
      <c r="E74" s="418">
        <v>125994</v>
      </c>
      <c r="F74" s="418">
        <v>6286984135</v>
      </c>
      <c r="G74" s="418">
        <v>52090874756</v>
      </c>
      <c r="H74" s="418">
        <v>15758</v>
      </c>
      <c r="I74" s="418">
        <v>947320366</v>
      </c>
      <c r="J74" s="418">
        <v>9083990517</v>
      </c>
    </row>
    <row r="75" spans="1:10" ht="15" customHeight="1">
      <c r="A75" s="113" t="s">
        <v>344</v>
      </c>
      <c r="B75" s="418">
        <v>154627</v>
      </c>
      <c r="C75" s="418">
        <v>8614940306</v>
      </c>
      <c r="D75" s="418">
        <v>68658955832</v>
      </c>
      <c r="E75" s="418">
        <v>117377</v>
      </c>
      <c r="F75" s="418">
        <v>6146960218</v>
      </c>
      <c r="G75" s="418">
        <v>51318218008</v>
      </c>
      <c r="H75" s="418">
        <v>15436</v>
      </c>
      <c r="I75" s="418">
        <v>981455797</v>
      </c>
      <c r="J75" s="418">
        <v>9431185076</v>
      </c>
    </row>
    <row r="76" spans="1:10" ht="15" customHeight="1">
      <c r="A76" s="113" t="s">
        <v>270</v>
      </c>
      <c r="B76" s="418">
        <v>161976</v>
      </c>
      <c r="C76" s="418">
        <v>8599268571</v>
      </c>
      <c r="D76" s="418">
        <v>68796595750</v>
      </c>
      <c r="E76" s="418">
        <v>124107</v>
      </c>
      <c r="F76" s="418">
        <v>6246100195</v>
      </c>
      <c r="G76" s="418">
        <v>52109685670</v>
      </c>
      <c r="H76" s="418">
        <v>16122</v>
      </c>
      <c r="I76" s="418">
        <v>957532862</v>
      </c>
      <c r="J76" s="418">
        <v>9177646837</v>
      </c>
    </row>
    <row r="77" spans="1:10" ht="15" customHeight="1">
      <c r="A77" s="114" t="s">
        <v>271</v>
      </c>
      <c r="B77" s="419">
        <v>168061</v>
      </c>
      <c r="C77" s="419">
        <v>8913733445</v>
      </c>
      <c r="D77" s="419">
        <v>71184306247</v>
      </c>
      <c r="E77" s="419">
        <v>129273</v>
      </c>
      <c r="F77" s="419">
        <v>6465895193</v>
      </c>
      <c r="G77" s="419">
        <v>53909399089</v>
      </c>
      <c r="H77" s="419">
        <v>16022</v>
      </c>
      <c r="I77" s="419">
        <v>983259031</v>
      </c>
      <c r="J77" s="419">
        <v>9437141613</v>
      </c>
    </row>
    <row r="78" spans="1:10" ht="15" customHeight="1">
      <c r="A78" s="113" t="s">
        <v>272</v>
      </c>
      <c r="B78" s="418">
        <v>169252</v>
      </c>
      <c r="C78" s="418">
        <v>8476030687</v>
      </c>
      <c r="D78" s="418">
        <v>66367980744</v>
      </c>
      <c r="E78" s="418">
        <v>143597</v>
      </c>
      <c r="F78" s="418">
        <v>6907519594</v>
      </c>
      <c r="G78" s="418">
        <v>57360761056</v>
      </c>
      <c r="H78" s="418">
        <v>925</v>
      </c>
      <c r="I78" s="418">
        <v>93799763</v>
      </c>
      <c r="J78" s="418">
        <v>912697873</v>
      </c>
    </row>
    <row r="79" spans="1:10" ht="15" customHeight="1">
      <c r="A79" s="113" t="s">
        <v>260</v>
      </c>
      <c r="B79" s="418">
        <v>182997</v>
      </c>
      <c r="C79" s="418">
        <v>9355377525</v>
      </c>
      <c r="D79" s="418">
        <v>73081089350</v>
      </c>
      <c r="E79" s="418">
        <v>153268</v>
      </c>
      <c r="F79" s="418">
        <v>7514504176</v>
      </c>
      <c r="G79" s="418">
        <v>62739862835</v>
      </c>
      <c r="H79" s="418">
        <v>635</v>
      </c>
      <c r="I79" s="418">
        <v>62586528</v>
      </c>
      <c r="J79" s="418">
        <v>610043200</v>
      </c>
    </row>
    <row r="80" spans="1:10" ht="15" customHeight="1">
      <c r="A80" s="113" t="s">
        <v>262</v>
      </c>
      <c r="B80" s="418">
        <v>187643</v>
      </c>
      <c r="C80" s="418">
        <v>9739899517</v>
      </c>
      <c r="D80" s="418">
        <v>76168831655.5</v>
      </c>
      <c r="E80" s="418">
        <v>156981</v>
      </c>
      <c r="F80" s="418">
        <v>7811603304</v>
      </c>
      <c r="G80" s="418">
        <v>65428027198.5</v>
      </c>
      <c r="H80" s="418">
        <v>348</v>
      </c>
      <c r="I80" s="418">
        <v>31481338</v>
      </c>
      <c r="J80" s="418">
        <v>306852503</v>
      </c>
    </row>
    <row r="81" spans="1:10" ht="15" customHeight="1">
      <c r="A81" s="113" t="s">
        <v>264</v>
      </c>
      <c r="B81" s="418">
        <v>229951</v>
      </c>
      <c r="C81" s="418">
        <v>11458669035</v>
      </c>
      <c r="D81" s="418">
        <v>89581109771.5</v>
      </c>
      <c r="E81" s="418">
        <v>195071</v>
      </c>
      <c r="F81" s="418">
        <v>9350914667</v>
      </c>
      <c r="G81" s="418">
        <v>77857974347</v>
      </c>
      <c r="H81" s="418">
        <v>235</v>
      </c>
      <c r="I81" s="418">
        <v>22447810</v>
      </c>
      <c r="J81" s="418">
        <v>218963321</v>
      </c>
    </row>
    <row r="82" spans="1:10" ht="15" customHeight="1">
      <c r="A82" s="113" t="s">
        <v>265</v>
      </c>
      <c r="B82" s="418">
        <v>246136</v>
      </c>
      <c r="C82" s="418">
        <v>12285239118</v>
      </c>
      <c r="D82" s="418">
        <v>95465873882</v>
      </c>
      <c r="E82" s="418">
        <v>207056</v>
      </c>
      <c r="F82" s="418">
        <v>9885632795</v>
      </c>
      <c r="G82" s="418">
        <v>82319954121</v>
      </c>
      <c r="H82" s="418">
        <v>196</v>
      </c>
      <c r="I82" s="418">
        <v>16681323</v>
      </c>
      <c r="J82" s="418">
        <v>161906446</v>
      </c>
    </row>
    <row r="83" spans="1:10" ht="15" customHeight="1">
      <c r="A83" s="113" t="s">
        <v>266</v>
      </c>
      <c r="B83" s="418">
        <v>227222</v>
      </c>
      <c r="C83" s="418">
        <v>11453580970</v>
      </c>
      <c r="D83" s="418">
        <v>89764329084</v>
      </c>
      <c r="E83" s="418">
        <v>190924</v>
      </c>
      <c r="F83" s="418">
        <v>9241571081</v>
      </c>
      <c r="G83" s="418">
        <v>77348496552.5</v>
      </c>
      <c r="H83" s="418">
        <v>162</v>
      </c>
      <c r="I83" s="418">
        <v>12135142</v>
      </c>
      <c r="J83" s="418">
        <v>117568109</v>
      </c>
    </row>
    <row r="84" spans="1:10" ht="15" customHeight="1">
      <c r="A84" s="113" t="s">
        <v>267</v>
      </c>
      <c r="B84" s="418">
        <v>238934</v>
      </c>
      <c r="C84" s="418">
        <v>11986039012</v>
      </c>
      <c r="D84" s="418">
        <v>94322831184</v>
      </c>
      <c r="E84" s="418">
        <v>200754</v>
      </c>
      <c r="F84" s="418">
        <v>9700227004</v>
      </c>
      <c r="G84" s="418">
        <v>81123110547</v>
      </c>
      <c r="H84" s="418">
        <v>156</v>
      </c>
      <c r="I84" s="418">
        <v>12529516</v>
      </c>
      <c r="J84" s="418">
        <v>121787854</v>
      </c>
    </row>
    <row r="85" spans="1:10" ht="15" customHeight="1">
      <c r="A85" s="113" t="s">
        <v>268</v>
      </c>
      <c r="B85" s="418">
        <v>234135</v>
      </c>
      <c r="C85" s="418">
        <v>11816678152</v>
      </c>
      <c r="D85" s="418">
        <v>92600397672</v>
      </c>
      <c r="E85" s="418">
        <v>194666</v>
      </c>
      <c r="F85" s="418">
        <v>9414753432</v>
      </c>
      <c r="G85" s="418">
        <v>79123061514</v>
      </c>
      <c r="H85" s="418">
        <v>117</v>
      </c>
      <c r="I85" s="418">
        <v>11936852</v>
      </c>
      <c r="J85" s="418">
        <v>116507292</v>
      </c>
    </row>
    <row r="86" spans="1:10" ht="15" customHeight="1">
      <c r="A86" s="113" t="s">
        <v>269</v>
      </c>
      <c r="B86" s="418">
        <v>232734</v>
      </c>
      <c r="C86" s="418">
        <v>11923200781</v>
      </c>
      <c r="D86" s="418">
        <v>93590543443</v>
      </c>
      <c r="E86" s="418">
        <v>194991</v>
      </c>
      <c r="F86" s="418">
        <v>9649217778</v>
      </c>
      <c r="G86" s="418">
        <v>80891304538</v>
      </c>
      <c r="H86" s="418">
        <v>73</v>
      </c>
      <c r="I86" s="418">
        <v>6798047</v>
      </c>
      <c r="J86" s="418">
        <v>66490320</v>
      </c>
    </row>
    <row r="87" spans="1:10" ht="15" customHeight="1">
      <c r="A87" s="113" t="s">
        <v>353</v>
      </c>
      <c r="B87" s="418">
        <v>219263</v>
      </c>
      <c r="C87" s="418">
        <v>11722264311</v>
      </c>
      <c r="D87" s="418">
        <v>92220484058</v>
      </c>
      <c r="E87" s="418">
        <v>181400</v>
      </c>
      <c r="F87" s="418">
        <v>9311549374</v>
      </c>
      <c r="G87" s="418">
        <v>78479370760</v>
      </c>
      <c r="H87" s="418">
        <v>62</v>
      </c>
      <c r="I87" s="418">
        <v>5029725</v>
      </c>
      <c r="J87" s="418">
        <v>48983498</v>
      </c>
    </row>
    <row r="88" spans="1:10" ht="15" customHeight="1">
      <c r="A88" s="113" t="s">
        <v>270</v>
      </c>
      <c r="B88" s="418">
        <v>223322</v>
      </c>
      <c r="C88" s="418">
        <v>11559139900</v>
      </c>
      <c r="D88" s="418">
        <v>91257998081</v>
      </c>
      <c r="E88" s="418">
        <v>185344</v>
      </c>
      <c r="F88" s="418">
        <v>9221329748</v>
      </c>
      <c r="G88" s="418">
        <v>77767381857</v>
      </c>
      <c r="H88" s="418">
        <v>48</v>
      </c>
      <c r="I88" s="418">
        <v>5073275</v>
      </c>
      <c r="J88" s="418">
        <v>49607207</v>
      </c>
    </row>
    <row r="89" spans="1:10" ht="15" customHeight="1">
      <c r="A89" s="114" t="s">
        <v>271</v>
      </c>
      <c r="B89" s="419">
        <v>242324</v>
      </c>
      <c r="C89" s="419">
        <v>12495022440</v>
      </c>
      <c r="D89" s="419">
        <v>98766571611.5</v>
      </c>
      <c r="E89" s="419">
        <v>201568</v>
      </c>
      <c r="F89" s="419">
        <v>9999491467</v>
      </c>
      <c r="G89" s="419">
        <v>84348917884</v>
      </c>
      <c r="H89" s="419">
        <v>35</v>
      </c>
      <c r="I89" s="419">
        <v>2550466</v>
      </c>
      <c r="J89" s="419">
        <v>24761586</v>
      </c>
    </row>
    <row r="90" spans="1:10" ht="15" customHeight="1">
      <c r="A90" s="113" t="s">
        <v>272</v>
      </c>
      <c r="B90" s="418">
        <v>275621</v>
      </c>
      <c r="C90" s="418">
        <v>13246375306</v>
      </c>
      <c r="D90" s="418">
        <v>104379679865.5</v>
      </c>
      <c r="E90" s="418">
        <v>231471</v>
      </c>
      <c r="F90" s="418">
        <v>10734953412</v>
      </c>
      <c r="G90" s="418">
        <v>89898387189.5</v>
      </c>
      <c r="H90" s="418">
        <v>32</v>
      </c>
      <c r="I90" s="418">
        <v>3126632</v>
      </c>
      <c r="J90" s="418">
        <v>30489562</v>
      </c>
    </row>
    <row r="91" spans="1:10" ht="15" customHeight="1">
      <c r="A91" s="113" t="s">
        <v>260</v>
      </c>
      <c r="B91" s="418">
        <v>291051</v>
      </c>
      <c r="C91" s="418">
        <v>14167627652</v>
      </c>
      <c r="D91" s="418">
        <v>111709504608.5</v>
      </c>
      <c r="E91" s="418">
        <v>240070</v>
      </c>
      <c r="F91" s="418">
        <v>11222832531</v>
      </c>
      <c r="G91" s="418">
        <v>94541010411</v>
      </c>
      <c r="H91" s="418">
        <v>25</v>
      </c>
      <c r="I91" s="418">
        <v>2478569</v>
      </c>
      <c r="J91" s="418">
        <v>24407878</v>
      </c>
    </row>
    <row r="92" spans="1:10" ht="15" customHeight="1">
      <c r="A92" s="113" t="s">
        <v>262</v>
      </c>
      <c r="B92" s="418">
        <v>309168</v>
      </c>
      <c r="C92" s="418">
        <v>15415940715</v>
      </c>
      <c r="D92" s="418">
        <v>121829086500.5</v>
      </c>
      <c r="E92" s="418">
        <v>254666</v>
      </c>
      <c r="F92" s="418">
        <v>12230042131</v>
      </c>
      <c r="G92" s="418">
        <v>103330423586</v>
      </c>
      <c r="H92" s="418">
        <v>17</v>
      </c>
      <c r="I92" s="418">
        <v>1447304</v>
      </c>
      <c r="J92" s="418">
        <v>14241245</v>
      </c>
    </row>
    <row r="93" spans="1:10" ht="15" customHeight="1">
      <c r="A93" s="113" t="s">
        <v>264</v>
      </c>
      <c r="B93" s="418">
        <v>342425</v>
      </c>
      <c r="C93" s="418">
        <v>16696338560</v>
      </c>
      <c r="D93" s="418">
        <v>131950919145.5</v>
      </c>
      <c r="E93" s="418">
        <v>283999</v>
      </c>
      <c r="F93" s="418">
        <v>13347888983</v>
      </c>
      <c r="G93" s="418">
        <v>112358039186</v>
      </c>
      <c r="H93" s="418">
        <v>15</v>
      </c>
      <c r="I93" s="418">
        <v>1315084</v>
      </c>
      <c r="J93" s="418">
        <v>12762373</v>
      </c>
    </row>
    <row r="94" spans="1:10" ht="15" customHeight="1">
      <c r="A94" s="113" t="s">
        <v>265</v>
      </c>
      <c r="B94" s="418">
        <v>361501</v>
      </c>
      <c r="C94" s="418">
        <v>17276400560</v>
      </c>
      <c r="D94" s="418">
        <v>136035695076.5</v>
      </c>
      <c r="E94" s="418">
        <v>299539</v>
      </c>
      <c r="F94" s="418">
        <v>13726018519</v>
      </c>
      <c r="G94" s="418">
        <v>115376823427</v>
      </c>
      <c r="H94" s="418">
        <v>3</v>
      </c>
      <c r="I94" s="418">
        <v>219131</v>
      </c>
      <c r="J94" s="418">
        <v>2033815</v>
      </c>
    </row>
    <row r="95" spans="1:10" ht="15" customHeight="1">
      <c r="A95" s="113" t="s">
        <v>266</v>
      </c>
      <c r="B95" s="418">
        <v>327640</v>
      </c>
      <c r="C95" s="418">
        <v>15914894161</v>
      </c>
      <c r="D95" s="418">
        <v>126016588041</v>
      </c>
      <c r="E95" s="418">
        <v>270812</v>
      </c>
      <c r="F95" s="418">
        <v>12639225051</v>
      </c>
      <c r="G95" s="418">
        <v>106704138390.5</v>
      </c>
      <c r="H95" s="418">
        <v>18</v>
      </c>
      <c r="I95" s="418">
        <v>1676643</v>
      </c>
      <c r="J95" s="418">
        <v>16075925</v>
      </c>
    </row>
    <row r="96" spans="1:10" ht="15" customHeight="1">
      <c r="A96" s="113" t="s">
        <v>267</v>
      </c>
      <c r="B96" s="418">
        <v>338821</v>
      </c>
      <c r="C96" s="418">
        <v>16714647471</v>
      </c>
      <c r="D96" s="418">
        <v>132755771256</v>
      </c>
      <c r="E96" s="418">
        <v>279362</v>
      </c>
      <c r="F96" s="418">
        <v>13249746947</v>
      </c>
      <c r="G96" s="418">
        <v>112221632154.5</v>
      </c>
      <c r="H96" s="418">
        <v>23</v>
      </c>
      <c r="I96" s="418">
        <v>2457074</v>
      </c>
      <c r="J96" s="418">
        <v>24061118</v>
      </c>
    </row>
    <row r="97" spans="1:10" ht="15" customHeight="1">
      <c r="A97" s="113" t="s">
        <v>268</v>
      </c>
      <c r="B97" s="418">
        <v>338499</v>
      </c>
      <c r="C97" s="418">
        <v>16496389231</v>
      </c>
      <c r="D97" s="418">
        <v>130912897689.5</v>
      </c>
      <c r="E97" s="418">
        <v>277240</v>
      </c>
      <c r="F97" s="418">
        <v>12955730637</v>
      </c>
      <c r="G97" s="418">
        <v>109826339698.5</v>
      </c>
      <c r="H97" s="418">
        <v>8</v>
      </c>
      <c r="I97" s="418">
        <v>1168500</v>
      </c>
      <c r="J97" s="418">
        <v>11483467</v>
      </c>
    </row>
    <row r="98" spans="1:10" ht="15" customHeight="1">
      <c r="A98" s="113" t="s">
        <v>269</v>
      </c>
      <c r="B98" s="418">
        <v>340711</v>
      </c>
      <c r="C98" s="418">
        <v>16874231308</v>
      </c>
      <c r="D98" s="418">
        <v>133564153370.5</v>
      </c>
      <c r="E98" s="418">
        <v>279923</v>
      </c>
      <c r="F98" s="418">
        <v>13365646439</v>
      </c>
      <c r="G98" s="418">
        <v>113189182991</v>
      </c>
      <c r="H98" s="418">
        <v>13</v>
      </c>
      <c r="I98" s="418">
        <v>2426653</v>
      </c>
      <c r="J98" s="418">
        <v>23844789</v>
      </c>
    </row>
    <row r="99" spans="1:10" ht="15" customHeight="1">
      <c r="A99" s="113" t="s">
        <v>354</v>
      </c>
      <c r="B99" s="418">
        <v>327629</v>
      </c>
      <c r="C99" s="418">
        <v>16815332287</v>
      </c>
      <c r="D99" s="418">
        <v>133704895683</v>
      </c>
      <c r="E99" s="418">
        <v>265418</v>
      </c>
      <c r="F99" s="418">
        <v>13109585382</v>
      </c>
      <c r="G99" s="418">
        <v>111613530642.5</v>
      </c>
      <c r="H99" s="418">
        <v>14</v>
      </c>
      <c r="I99" s="418">
        <v>1540466</v>
      </c>
      <c r="J99" s="418">
        <v>15051826</v>
      </c>
    </row>
    <row r="100" spans="1:10" ht="15" customHeight="1">
      <c r="A100" s="113" t="s">
        <v>270</v>
      </c>
      <c r="B100" s="418">
        <v>335753</v>
      </c>
      <c r="C100" s="418">
        <v>16639013190</v>
      </c>
      <c r="D100" s="418">
        <v>132124602445.5</v>
      </c>
      <c r="E100" s="418">
        <v>273338</v>
      </c>
      <c r="F100" s="418">
        <v>13023313944</v>
      </c>
      <c r="G100" s="418">
        <v>110854166179</v>
      </c>
      <c r="H100" s="418">
        <v>17</v>
      </c>
      <c r="I100" s="418">
        <v>2669974</v>
      </c>
      <c r="J100" s="418">
        <v>26229464</v>
      </c>
    </row>
    <row r="101" spans="1:10" ht="15" customHeight="1">
      <c r="A101" s="114" t="s">
        <v>271</v>
      </c>
      <c r="B101" s="419">
        <v>363521</v>
      </c>
      <c r="C101" s="419">
        <v>17934210559</v>
      </c>
      <c r="D101" s="419">
        <v>142458293842.5</v>
      </c>
      <c r="E101" s="419">
        <v>296593</v>
      </c>
      <c r="F101" s="419">
        <v>14071407592</v>
      </c>
      <c r="G101" s="419">
        <v>119780887835</v>
      </c>
      <c r="H101" s="419">
        <v>4</v>
      </c>
      <c r="I101" s="419">
        <v>325017</v>
      </c>
      <c r="J101" s="419">
        <v>3168668</v>
      </c>
    </row>
    <row r="102" spans="1:10" ht="15" customHeight="1">
      <c r="A102" s="113" t="s">
        <v>272</v>
      </c>
      <c r="B102" s="418">
        <v>340258</v>
      </c>
      <c r="C102" s="418">
        <v>17266183095</v>
      </c>
      <c r="D102" s="418">
        <v>137756753865.5</v>
      </c>
      <c r="E102" s="418">
        <v>280073</v>
      </c>
      <c r="F102" s="418">
        <v>13782515217</v>
      </c>
      <c r="G102" s="418">
        <v>117273917437</v>
      </c>
      <c r="H102" s="418">
        <v>4</v>
      </c>
      <c r="I102" s="418">
        <v>402364</v>
      </c>
      <c r="J102" s="418">
        <v>3955524</v>
      </c>
    </row>
    <row r="103" spans="1:10" ht="15" customHeight="1">
      <c r="A103" s="113" t="s">
        <v>260</v>
      </c>
      <c r="B103" s="418">
        <v>354685</v>
      </c>
      <c r="C103" s="418">
        <v>18406596801</v>
      </c>
      <c r="D103" s="418">
        <v>146221091833.5</v>
      </c>
      <c r="E103" s="418">
        <v>286326</v>
      </c>
      <c r="F103" s="418">
        <v>14264381494</v>
      </c>
      <c r="G103" s="418">
        <v>122078733182</v>
      </c>
      <c r="H103" s="418">
        <v>5</v>
      </c>
      <c r="I103" s="418">
        <v>615775</v>
      </c>
      <c r="J103" s="418">
        <v>5969848</v>
      </c>
    </row>
    <row r="104" spans="1:10" ht="15" customHeight="1">
      <c r="A104" s="113" t="s">
        <v>262</v>
      </c>
      <c r="B104" s="418">
        <v>360995</v>
      </c>
      <c r="C104" s="418">
        <v>19127334287</v>
      </c>
      <c r="D104" s="418">
        <v>152256470719</v>
      </c>
      <c r="E104" s="418">
        <v>292451</v>
      </c>
      <c r="F104" s="418">
        <v>14896110228</v>
      </c>
      <c r="G104" s="418">
        <v>127602759982.5</v>
      </c>
      <c r="H104" s="418">
        <v>6</v>
      </c>
      <c r="I104" s="418">
        <v>605287</v>
      </c>
      <c r="J104" s="418">
        <v>5897784</v>
      </c>
    </row>
    <row r="105" spans="1:10" ht="15" customHeight="1">
      <c r="A105" s="113" t="s">
        <v>264</v>
      </c>
      <c r="B105" s="418">
        <v>367725</v>
      </c>
      <c r="C105" s="418">
        <v>19498428595</v>
      </c>
      <c r="D105" s="418">
        <v>155073185954.5</v>
      </c>
      <c r="E105" s="418">
        <v>299241</v>
      </c>
      <c r="F105" s="418">
        <v>15273275471</v>
      </c>
      <c r="G105" s="418">
        <v>130547669813</v>
      </c>
      <c r="H105" s="418">
        <v>3</v>
      </c>
      <c r="I105" s="418">
        <v>445314</v>
      </c>
      <c r="J105" s="418">
        <v>4327890</v>
      </c>
    </row>
    <row r="106" spans="1:10" ht="15" customHeight="1">
      <c r="A106" s="113" t="s">
        <v>265</v>
      </c>
      <c r="B106" s="418">
        <v>391400</v>
      </c>
      <c r="C106" s="418">
        <v>20734710980</v>
      </c>
      <c r="D106" s="418">
        <v>164350161989</v>
      </c>
      <c r="E106" s="418">
        <v>317516</v>
      </c>
      <c r="F106" s="418">
        <v>16162634113</v>
      </c>
      <c r="G106" s="418">
        <v>138111216559</v>
      </c>
      <c r="H106" s="418">
        <v>4</v>
      </c>
      <c r="I106" s="418">
        <v>464809</v>
      </c>
      <c r="J106" s="418">
        <v>4535112</v>
      </c>
    </row>
    <row r="107" spans="1:10" ht="15" customHeight="1">
      <c r="A107" s="113" t="s">
        <v>266</v>
      </c>
      <c r="B107" s="418">
        <v>357050</v>
      </c>
      <c r="C107" s="418">
        <v>18964137117</v>
      </c>
      <c r="D107" s="418">
        <v>151339676350.5</v>
      </c>
      <c r="E107" s="418">
        <v>289876</v>
      </c>
      <c r="F107" s="418">
        <v>14819336769</v>
      </c>
      <c r="G107" s="418">
        <v>127088595813</v>
      </c>
      <c r="H107" s="418">
        <v>8</v>
      </c>
      <c r="I107" s="418">
        <v>766810</v>
      </c>
      <c r="J107" s="418">
        <v>7404604</v>
      </c>
    </row>
    <row r="108" spans="1:10" ht="15" customHeight="1">
      <c r="A108" s="113" t="s">
        <v>267</v>
      </c>
      <c r="B108" s="420">
        <v>363838</v>
      </c>
      <c r="C108" s="420">
        <v>19653265808</v>
      </c>
      <c r="D108" s="420">
        <v>156720416462.5</v>
      </c>
      <c r="E108" s="420">
        <v>293857</v>
      </c>
      <c r="F108" s="420">
        <v>15244473428</v>
      </c>
      <c r="G108" s="420">
        <v>130963230478.5</v>
      </c>
      <c r="H108" s="420">
        <v>1</v>
      </c>
      <c r="I108" s="420">
        <v>136088</v>
      </c>
      <c r="J108" s="420">
        <v>1288613</v>
      </c>
    </row>
    <row r="109" spans="1:10" ht="15" customHeight="1">
      <c r="A109" s="113" t="s">
        <v>268</v>
      </c>
      <c r="B109" s="420">
        <v>365715</v>
      </c>
      <c r="C109" s="420">
        <v>19663873883</v>
      </c>
      <c r="D109" s="420">
        <v>156867235808.5</v>
      </c>
      <c r="E109" s="420">
        <v>294349</v>
      </c>
      <c r="F109" s="420">
        <v>15230599655</v>
      </c>
      <c r="G109" s="420">
        <v>131093144348</v>
      </c>
      <c r="H109" s="420">
        <v>7</v>
      </c>
      <c r="I109" s="420">
        <v>989519</v>
      </c>
      <c r="J109" s="420">
        <v>9752662</v>
      </c>
    </row>
    <row r="110" spans="1:10" ht="15" customHeight="1">
      <c r="A110" s="113" t="s">
        <v>269</v>
      </c>
      <c r="B110" s="420">
        <v>363280</v>
      </c>
      <c r="C110" s="420">
        <v>19548620497</v>
      </c>
      <c r="D110" s="420">
        <v>155453276621</v>
      </c>
      <c r="E110" s="420">
        <v>294222</v>
      </c>
      <c r="F110" s="420">
        <v>15270515842</v>
      </c>
      <c r="G110" s="420">
        <v>131056274542</v>
      </c>
      <c r="H110" s="420">
        <v>4</v>
      </c>
      <c r="I110" s="420">
        <v>413000</v>
      </c>
      <c r="J110" s="420">
        <v>4041156</v>
      </c>
    </row>
    <row r="111" spans="1:10" ht="15" customHeight="1">
      <c r="A111" s="113" t="s">
        <v>355</v>
      </c>
      <c r="B111" s="420">
        <v>346217</v>
      </c>
      <c r="C111" s="420">
        <v>19402372641</v>
      </c>
      <c r="D111" s="420">
        <v>154949868554</v>
      </c>
      <c r="E111" s="420">
        <v>277240</v>
      </c>
      <c r="F111" s="420">
        <v>14935934037</v>
      </c>
      <c r="G111" s="420">
        <v>128870526542</v>
      </c>
      <c r="H111" s="420">
        <v>1</v>
      </c>
      <c r="I111" s="420">
        <v>89988</v>
      </c>
      <c r="J111" s="420">
        <v>865258</v>
      </c>
    </row>
    <row r="112" spans="1:10" ht="15" customHeight="1">
      <c r="A112" s="113" t="s">
        <v>270</v>
      </c>
      <c r="B112" s="420">
        <v>353382</v>
      </c>
      <c r="C112" s="420">
        <v>19103716675</v>
      </c>
      <c r="D112" s="420">
        <v>152694167117.5</v>
      </c>
      <c r="E112" s="420">
        <v>284145</v>
      </c>
      <c r="F112" s="420">
        <v>14768717391</v>
      </c>
      <c r="G112" s="420">
        <v>127377714027.5</v>
      </c>
      <c r="H112" s="420">
        <v>1</v>
      </c>
      <c r="I112" s="420">
        <v>133568</v>
      </c>
      <c r="J112" s="420">
        <v>1291280</v>
      </c>
    </row>
    <row r="113" spans="1:10" ht="15" customHeight="1">
      <c r="A113" s="114" t="s">
        <v>348</v>
      </c>
      <c r="B113" s="421">
        <v>372370</v>
      </c>
      <c r="C113" s="421">
        <v>20092765041</v>
      </c>
      <c r="D113" s="421">
        <v>160864150480</v>
      </c>
      <c r="E113" s="421">
        <v>300134</v>
      </c>
      <c r="F113" s="421">
        <v>15583998275</v>
      </c>
      <c r="G113" s="421">
        <v>134267522308.5</v>
      </c>
      <c r="H113" s="421">
        <v>0</v>
      </c>
      <c r="I113" s="421">
        <v>0</v>
      </c>
      <c r="J113" s="421">
        <v>0</v>
      </c>
    </row>
    <row r="114" spans="1:10" ht="15" customHeight="1">
      <c r="A114" s="82"/>
      <c r="B114" s="116"/>
      <c r="C114" s="116"/>
      <c r="D114" s="116"/>
      <c r="E114" s="116"/>
      <c r="F114" s="116"/>
      <c r="G114" s="116"/>
      <c r="H114" s="116"/>
      <c r="I114" s="116"/>
      <c r="J114" s="116"/>
    </row>
    <row r="115" spans="1:10" ht="15" customHeight="1">
      <c r="A115" s="82"/>
      <c r="B115" s="116"/>
      <c r="C115" s="116"/>
      <c r="D115" s="116"/>
      <c r="E115" s="116"/>
      <c r="F115" s="116"/>
      <c r="G115" s="116"/>
      <c r="H115" s="116"/>
      <c r="I115" s="116"/>
      <c r="J115" s="116"/>
    </row>
    <row r="116" spans="1:10" ht="15" customHeight="1">
      <c r="A116" s="82"/>
      <c r="B116" s="116"/>
      <c r="C116" s="116"/>
      <c r="D116" s="116"/>
      <c r="E116" s="116"/>
      <c r="F116" s="116"/>
      <c r="G116" s="116"/>
      <c r="H116" s="116"/>
      <c r="I116" s="116"/>
      <c r="J116" s="116"/>
    </row>
    <row r="117" spans="1:10" ht="17.25" customHeight="1">
      <c r="A117" s="416"/>
    </row>
    <row r="118" spans="1:10" ht="22.5" customHeight="1">
      <c r="A118" s="456" t="s">
        <v>356</v>
      </c>
      <c r="B118" s="982" t="s">
        <v>341</v>
      </c>
      <c r="C118" s="982"/>
      <c r="D118" s="982"/>
      <c r="E118" s="982"/>
      <c r="F118" s="982"/>
      <c r="G118" s="982"/>
      <c r="H118" s="982"/>
      <c r="I118" s="982"/>
      <c r="J118" s="982"/>
    </row>
    <row r="119" spans="1:10" ht="22.5" customHeight="1">
      <c r="J119" s="417"/>
    </row>
    <row r="120" spans="1:10" ht="21" customHeight="1">
      <c r="A120" s="985" t="s">
        <v>237</v>
      </c>
      <c r="B120" s="833" t="s">
        <v>492</v>
      </c>
      <c r="C120" s="834"/>
      <c r="D120" s="835"/>
      <c r="E120" s="833" t="s">
        <v>238</v>
      </c>
      <c r="F120" s="834"/>
      <c r="G120" s="835"/>
      <c r="H120" s="833" t="s">
        <v>434</v>
      </c>
      <c r="I120" s="834"/>
      <c r="J120" s="835"/>
    </row>
    <row r="121" spans="1:10" ht="21" customHeight="1">
      <c r="A121" s="986"/>
      <c r="B121" s="103" t="s">
        <v>493</v>
      </c>
      <c r="C121" s="103" t="s">
        <v>517</v>
      </c>
      <c r="D121" s="103" t="s">
        <v>494</v>
      </c>
      <c r="E121" s="103" t="s">
        <v>493</v>
      </c>
      <c r="F121" s="103" t="s">
        <v>517</v>
      </c>
      <c r="G121" s="103" t="s">
        <v>494</v>
      </c>
      <c r="H121" s="103" t="s">
        <v>493</v>
      </c>
      <c r="I121" s="103" t="s">
        <v>517</v>
      </c>
      <c r="J121" s="103" t="s">
        <v>494</v>
      </c>
    </row>
    <row r="122" spans="1:10" ht="15" customHeight="1">
      <c r="A122" s="104"/>
      <c r="B122" s="105" t="s">
        <v>495</v>
      </c>
      <c r="C122" s="105" t="s">
        <v>519</v>
      </c>
      <c r="D122" s="105" t="s">
        <v>586</v>
      </c>
      <c r="E122" s="105" t="s">
        <v>495</v>
      </c>
      <c r="F122" s="105" t="s">
        <v>519</v>
      </c>
      <c r="G122" s="105" t="s">
        <v>586</v>
      </c>
      <c r="H122" s="105" t="s">
        <v>495</v>
      </c>
      <c r="I122" s="105" t="s">
        <v>519</v>
      </c>
      <c r="J122" s="105" t="s">
        <v>586</v>
      </c>
    </row>
    <row r="123" spans="1:10" ht="15" customHeight="1">
      <c r="A123" s="113" t="s">
        <v>418</v>
      </c>
      <c r="B123" s="418">
        <v>350983</v>
      </c>
      <c r="C123" s="418">
        <v>18483501155</v>
      </c>
      <c r="D123" s="418">
        <v>147795403127</v>
      </c>
      <c r="E123" s="418">
        <v>283757</v>
      </c>
      <c r="F123" s="418">
        <v>14444207186</v>
      </c>
      <c r="G123" s="418">
        <v>123959833223</v>
      </c>
      <c r="H123" s="418">
        <v>0</v>
      </c>
      <c r="I123" s="418">
        <v>0</v>
      </c>
      <c r="J123" s="418">
        <v>0</v>
      </c>
    </row>
    <row r="124" spans="1:10" ht="15" customHeight="1">
      <c r="A124" s="113" t="s">
        <v>261</v>
      </c>
      <c r="B124" s="418">
        <v>364173</v>
      </c>
      <c r="C124" s="418">
        <v>19520497053</v>
      </c>
      <c r="D124" s="418">
        <v>155873744728.5</v>
      </c>
      <c r="E124" s="418">
        <v>289875</v>
      </c>
      <c r="F124" s="418">
        <v>14910286672</v>
      </c>
      <c r="G124" s="418">
        <v>128546879907</v>
      </c>
      <c r="H124" s="418">
        <v>0</v>
      </c>
      <c r="I124" s="418">
        <v>0</v>
      </c>
      <c r="J124" s="418">
        <v>0</v>
      </c>
    </row>
    <row r="125" spans="1:10" ht="15" customHeight="1">
      <c r="A125" s="113" t="s">
        <v>263</v>
      </c>
      <c r="B125" s="418">
        <v>378750</v>
      </c>
      <c r="C125" s="418">
        <v>20300104202</v>
      </c>
      <c r="D125" s="418">
        <v>162409717923</v>
      </c>
      <c r="E125" s="418">
        <v>303170</v>
      </c>
      <c r="F125" s="418">
        <v>15670689618</v>
      </c>
      <c r="G125" s="418">
        <v>135118138490</v>
      </c>
      <c r="H125" s="418">
        <v>0</v>
      </c>
      <c r="I125" s="418">
        <v>0</v>
      </c>
      <c r="J125" s="418">
        <v>0</v>
      </c>
    </row>
    <row r="126" spans="1:10" ht="15" customHeight="1">
      <c r="A126" s="113" t="s">
        <v>264</v>
      </c>
      <c r="B126" s="418">
        <v>381429</v>
      </c>
      <c r="C126" s="418">
        <v>20597330376</v>
      </c>
      <c r="D126" s="418">
        <v>164295990258.5</v>
      </c>
      <c r="E126" s="418">
        <v>305378</v>
      </c>
      <c r="F126" s="418">
        <v>15848191524</v>
      </c>
      <c r="G126" s="418">
        <v>136526718694.5</v>
      </c>
      <c r="H126" s="418">
        <v>0</v>
      </c>
      <c r="I126" s="418">
        <v>0</v>
      </c>
      <c r="J126" s="418">
        <v>0</v>
      </c>
    </row>
    <row r="127" spans="1:10" ht="15" customHeight="1">
      <c r="A127" s="113" t="s">
        <v>265</v>
      </c>
      <c r="B127" s="418">
        <v>410149</v>
      </c>
      <c r="C127" s="418">
        <v>22052959321</v>
      </c>
      <c r="D127" s="418">
        <v>175342118535.5</v>
      </c>
      <c r="E127" s="418">
        <v>329755</v>
      </c>
      <c r="F127" s="418">
        <v>17059143912</v>
      </c>
      <c r="G127" s="418">
        <v>146709068238.5</v>
      </c>
      <c r="H127" s="418">
        <v>0</v>
      </c>
      <c r="I127" s="418">
        <v>0</v>
      </c>
      <c r="J127" s="418">
        <v>0</v>
      </c>
    </row>
    <row r="128" spans="1:10" ht="15" customHeight="1">
      <c r="A128" s="113" t="s">
        <v>266</v>
      </c>
      <c r="B128" s="418">
        <v>369949</v>
      </c>
      <c r="C128" s="418">
        <v>19694992621</v>
      </c>
      <c r="D128" s="418">
        <v>157324615034</v>
      </c>
      <c r="E128" s="418">
        <v>297261</v>
      </c>
      <c r="F128" s="418">
        <v>15231283395</v>
      </c>
      <c r="G128" s="418">
        <v>131252912104.5</v>
      </c>
      <c r="H128" s="418">
        <v>0</v>
      </c>
      <c r="I128" s="418">
        <v>0</v>
      </c>
      <c r="J128" s="418">
        <v>0</v>
      </c>
    </row>
    <row r="129" spans="1:10" ht="15" customHeight="1">
      <c r="A129" s="113" t="s">
        <v>267</v>
      </c>
      <c r="B129" s="418">
        <v>381934</v>
      </c>
      <c r="C129" s="418">
        <v>20439129433</v>
      </c>
      <c r="D129" s="418">
        <v>163445653600.5</v>
      </c>
      <c r="E129" s="418">
        <v>306027</v>
      </c>
      <c r="F129" s="418">
        <v>15745863092</v>
      </c>
      <c r="G129" s="418">
        <v>135852088590.5</v>
      </c>
      <c r="H129" s="418">
        <v>0</v>
      </c>
      <c r="I129" s="418">
        <v>0</v>
      </c>
      <c r="J129" s="418">
        <v>0</v>
      </c>
    </row>
    <row r="130" spans="1:10" ht="15" customHeight="1">
      <c r="A130" s="113" t="s">
        <v>268</v>
      </c>
      <c r="B130" s="418">
        <v>377809</v>
      </c>
      <c r="C130" s="418">
        <v>20262238622</v>
      </c>
      <c r="D130" s="418">
        <v>162334150286.5</v>
      </c>
      <c r="E130" s="418">
        <v>302783</v>
      </c>
      <c r="F130" s="418">
        <v>15648318744</v>
      </c>
      <c r="G130" s="418">
        <v>135290271951</v>
      </c>
      <c r="H130" s="418">
        <v>0</v>
      </c>
      <c r="I130" s="418">
        <v>0</v>
      </c>
      <c r="J130" s="418">
        <v>0</v>
      </c>
    </row>
    <row r="131" spans="1:10" ht="15" customHeight="1">
      <c r="A131" s="113" t="s">
        <v>269</v>
      </c>
      <c r="B131" s="418">
        <v>372843</v>
      </c>
      <c r="C131" s="418">
        <v>19978733323</v>
      </c>
      <c r="D131" s="418">
        <v>159712598905.5</v>
      </c>
      <c r="E131" s="418">
        <v>300955</v>
      </c>
      <c r="F131" s="418">
        <v>15587829930</v>
      </c>
      <c r="G131" s="418">
        <v>134355700290</v>
      </c>
      <c r="H131" s="418">
        <v>0</v>
      </c>
      <c r="I131" s="418">
        <v>0</v>
      </c>
      <c r="J131" s="418">
        <v>0</v>
      </c>
    </row>
    <row r="132" spans="1:10" ht="15" customHeight="1">
      <c r="A132" s="113" t="s">
        <v>419</v>
      </c>
      <c r="B132" s="418">
        <v>359953</v>
      </c>
      <c r="C132" s="418">
        <v>20391712673</v>
      </c>
      <c r="D132" s="418">
        <v>163582984395</v>
      </c>
      <c r="E132" s="418">
        <v>285184</v>
      </c>
      <c r="F132" s="418">
        <v>15547465787</v>
      </c>
      <c r="G132" s="418">
        <v>134941838548.5</v>
      </c>
      <c r="H132" s="418">
        <v>0</v>
      </c>
      <c r="I132" s="418">
        <v>0</v>
      </c>
      <c r="J132" s="418">
        <v>0</v>
      </c>
    </row>
    <row r="133" spans="1:10" ht="15" customHeight="1">
      <c r="A133" s="113" t="s">
        <v>270</v>
      </c>
      <c r="B133" s="418">
        <v>376178</v>
      </c>
      <c r="C133" s="418">
        <v>20639153327</v>
      </c>
      <c r="D133" s="418">
        <v>165892021493.5</v>
      </c>
      <c r="E133" s="418">
        <v>300209</v>
      </c>
      <c r="F133" s="418">
        <v>15882646997</v>
      </c>
      <c r="G133" s="418">
        <v>137868558114</v>
      </c>
      <c r="H133" s="418">
        <v>0</v>
      </c>
      <c r="I133" s="418">
        <v>0</v>
      </c>
      <c r="J133" s="418">
        <v>0</v>
      </c>
    </row>
    <row r="134" spans="1:10" ht="15" customHeight="1">
      <c r="A134" s="114" t="s">
        <v>271</v>
      </c>
      <c r="B134" s="419">
        <v>387108</v>
      </c>
      <c r="C134" s="419">
        <v>21035643943</v>
      </c>
      <c r="D134" s="419">
        <v>168426738637.5</v>
      </c>
      <c r="E134" s="419">
        <v>308137</v>
      </c>
      <c r="F134" s="419">
        <v>16183743964</v>
      </c>
      <c r="G134" s="419">
        <v>140101634556.5</v>
      </c>
      <c r="H134" s="419">
        <v>0</v>
      </c>
      <c r="I134" s="419">
        <v>0</v>
      </c>
      <c r="J134" s="419">
        <v>0</v>
      </c>
    </row>
    <row r="135" spans="1:10" ht="15" customHeight="1">
      <c r="A135" s="113" t="s">
        <v>272</v>
      </c>
      <c r="B135" s="418">
        <v>368056</v>
      </c>
      <c r="C135" s="418">
        <v>20062312127</v>
      </c>
      <c r="D135" s="418">
        <v>160538522909.5</v>
      </c>
      <c r="E135" s="418">
        <v>293498</v>
      </c>
      <c r="F135" s="418">
        <v>15520256817</v>
      </c>
      <c r="G135" s="418">
        <v>134401398962</v>
      </c>
      <c r="H135" s="418">
        <v>0</v>
      </c>
      <c r="I135" s="418">
        <v>0</v>
      </c>
      <c r="J135" s="418">
        <v>0</v>
      </c>
    </row>
    <row r="136" spans="1:10" ht="15" customHeight="1">
      <c r="A136" s="113" t="s">
        <v>260</v>
      </c>
      <c r="B136" s="418">
        <v>389642</v>
      </c>
      <c r="C136" s="418">
        <v>21650570396</v>
      </c>
      <c r="D136" s="418">
        <v>173103876820</v>
      </c>
      <c r="E136" s="418">
        <v>307861</v>
      </c>
      <c r="F136" s="418">
        <v>16482766649</v>
      </c>
      <c r="G136" s="418">
        <v>143263941759</v>
      </c>
      <c r="H136" s="418">
        <v>0</v>
      </c>
      <c r="I136" s="418">
        <v>0</v>
      </c>
      <c r="J136" s="418">
        <v>0</v>
      </c>
    </row>
    <row r="137" spans="1:10" ht="15" customHeight="1">
      <c r="A137" s="113" t="s">
        <v>262</v>
      </c>
      <c r="B137" s="418">
        <v>386975</v>
      </c>
      <c r="C137" s="418">
        <v>21323188873</v>
      </c>
      <c r="D137" s="418">
        <v>170623524288</v>
      </c>
      <c r="E137" s="418">
        <v>306135</v>
      </c>
      <c r="F137" s="418">
        <v>16243370846</v>
      </c>
      <c r="G137" s="418">
        <v>141159795625.5</v>
      </c>
      <c r="H137" s="418">
        <v>0</v>
      </c>
      <c r="I137" s="418">
        <v>0</v>
      </c>
      <c r="J137" s="418">
        <v>0</v>
      </c>
    </row>
    <row r="138" spans="1:10" ht="15" customHeight="1">
      <c r="A138" s="113" t="s">
        <v>264</v>
      </c>
      <c r="B138" s="418">
        <v>406439</v>
      </c>
      <c r="C138" s="418">
        <v>22599595664</v>
      </c>
      <c r="D138" s="418">
        <v>180895461737.5</v>
      </c>
      <c r="E138" s="418">
        <v>322669</v>
      </c>
      <c r="F138" s="418">
        <v>17307238122</v>
      </c>
      <c r="G138" s="418">
        <v>150394990003.5</v>
      </c>
      <c r="H138" s="418">
        <v>0</v>
      </c>
      <c r="I138" s="418">
        <v>0</v>
      </c>
      <c r="J138" s="418">
        <v>0</v>
      </c>
    </row>
    <row r="139" spans="1:10" ht="15" customHeight="1">
      <c r="A139" s="113" t="s">
        <v>265</v>
      </c>
      <c r="B139" s="418">
        <v>430709</v>
      </c>
      <c r="C139" s="418">
        <v>23699300121</v>
      </c>
      <c r="D139" s="418">
        <v>188848582273</v>
      </c>
      <c r="E139" s="418">
        <v>343637</v>
      </c>
      <c r="F139" s="418">
        <v>18223039184</v>
      </c>
      <c r="G139" s="418">
        <v>157837572260</v>
      </c>
      <c r="H139" s="418">
        <v>0</v>
      </c>
      <c r="I139" s="418">
        <v>0</v>
      </c>
      <c r="J139" s="418">
        <v>0</v>
      </c>
    </row>
    <row r="140" spans="1:10" ht="15" customHeight="1">
      <c r="A140" s="113" t="s">
        <v>266</v>
      </c>
      <c r="B140" s="418">
        <v>386041</v>
      </c>
      <c r="C140" s="418">
        <v>21348650783</v>
      </c>
      <c r="D140" s="418">
        <v>170375633918</v>
      </c>
      <c r="E140" s="418">
        <v>305248</v>
      </c>
      <c r="F140" s="418">
        <v>16255706095</v>
      </c>
      <c r="G140" s="418">
        <v>141316743587</v>
      </c>
      <c r="H140" s="418">
        <v>0</v>
      </c>
      <c r="I140" s="418">
        <v>0</v>
      </c>
      <c r="J140" s="418">
        <v>0</v>
      </c>
    </row>
    <row r="141" spans="1:10" ht="15" customHeight="1">
      <c r="A141" s="113" t="s">
        <v>267</v>
      </c>
      <c r="B141" s="418">
        <v>410299</v>
      </c>
      <c r="C141" s="418">
        <v>23009743953</v>
      </c>
      <c r="D141" s="418">
        <v>183999409480</v>
      </c>
      <c r="E141" s="418">
        <v>323632</v>
      </c>
      <c r="F141" s="418">
        <v>17533157197</v>
      </c>
      <c r="G141" s="418">
        <v>152615350561</v>
      </c>
      <c r="H141" s="418">
        <v>0</v>
      </c>
      <c r="I141" s="418">
        <v>0</v>
      </c>
      <c r="J141" s="418">
        <v>0</v>
      </c>
    </row>
    <row r="142" spans="1:10" ht="15" customHeight="1">
      <c r="A142" s="113" t="s">
        <v>268</v>
      </c>
      <c r="B142" s="418">
        <v>402080</v>
      </c>
      <c r="C142" s="418">
        <v>22184000420</v>
      </c>
      <c r="D142" s="418">
        <v>177322938701.5</v>
      </c>
      <c r="E142" s="418">
        <v>317732</v>
      </c>
      <c r="F142" s="418">
        <v>16919045245</v>
      </c>
      <c r="G142" s="418">
        <v>147207778938</v>
      </c>
      <c r="H142" s="418">
        <v>0</v>
      </c>
      <c r="I142" s="418">
        <v>0</v>
      </c>
      <c r="J142" s="418">
        <v>0</v>
      </c>
    </row>
    <row r="143" spans="1:10" ht="15" customHeight="1">
      <c r="A143" s="113" t="s">
        <v>269</v>
      </c>
      <c r="B143" s="418">
        <v>392014</v>
      </c>
      <c r="C143" s="418">
        <v>21933796531</v>
      </c>
      <c r="D143" s="418">
        <v>174825139639</v>
      </c>
      <c r="E143" s="418">
        <v>310420</v>
      </c>
      <c r="F143" s="418">
        <v>16773832733</v>
      </c>
      <c r="G143" s="418">
        <v>145817396695.5</v>
      </c>
      <c r="H143" s="418">
        <v>0</v>
      </c>
      <c r="I143" s="418">
        <v>0</v>
      </c>
      <c r="J143" s="418">
        <v>0</v>
      </c>
    </row>
    <row r="144" spans="1:10" ht="15" customHeight="1">
      <c r="A144" s="113" t="s">
        <v>420</v>
      </c>
      <c r="B144" s="418">
        <v>370775</v>
      </c>
      <c r="C144" s="418">
        <v>21663644806</v>
      </c>
      <c r="D144" s="418">
        <v>173703946401.5</v>
      </c>
      <c r="E144" s="418">
        <v>290525</v>
      </c>
      <c r="F144" s="418">
        <v>16382556197</v>
      </c>
      <c r="G144" s="418">
        <v>143037575409.5</v>
      </c>
      <c r="H144" s="418">
        <v>0</v>
      </c>
      <c r="I144" s="418">
        <v>0</v>
      </c>
      <c r="J144" s="418">
        <v>0</v>
      </c>
    </row>
    <row r="145" spans="1:10" ht="15" customHeight="1">
      <c r="A145" s="113" t="s">
        <v>270</v>
      </c>
      <c r="B145" s="418">
        <v>381445</v>
      </c>
      <c r="C145" s="418">
        <v>21373629735</v>
      </c>
      <c r="D145" s="418">
        <v>171201730916</v>
      </c>
      <c r="E145" s="418">
        <v>300770</v>
      </c>
      <c r="F145" s="418">
        <v>16243906428</v>
      </c>
      <c r="G145" s="418">
        <v>141736529694</v>
      </c>
      <c r="H145" s="418">
        <v>0</v>
      </c>
      <c r="I145" s="418">
        <v>0</v>
      </c>
      <c r="J145" s="418">
        <v>0</v>
      </c>
    </row>
    <row r="146" spans="1:10" ht="15" customHeight="1">
      <c r="A146" s="114" t="s">
        <v>271</v>
      </c>
      <c r="B146" s="419">
        <v>406813</v>
      </c>
      <c r="C146" s="419">
        <v>22972144821</v>
      </c>
      <c r="D146" s="419">
        <v>183374687750</v>
      </c>
      <c r="E146" s="419">
        <v>320228</v>
      </c>
      <c r="F146" s="419">
        <v>17476415166</v>
      </c>
      <c r="G146" s="419">
        <v>152397843688</v>
      </c>
      <c r="H146" s="419">
        <v>0</v>
      </c>
      <c r="I146" s="419">
        <v>0</v>
      </c>
      <c r="J146" s="419">
        <v>0</v>
      </c>
    </row>
    <row r="147" spans="1:10" ht="15" customHeight="1">
      <c r="A147" s="113" t="s">
        <v>272</v>
      </c>
      <c r="B147" s="418">
        <v>380177</v>
      </c>
      <c r="C147" s="418">
        <v>21032272350</v>
      </c>
      <c r="D147" s="418">
        <v>169056572668</v>
      </c>
      <c r="E147" s="418">
        <v>300863</v>
      </c>
      <c r="F147" s="418">
        <v>16115831366</v>
      </c>
      <c r="G147" s="418">
        <v>140307327660.5</v>
      </c>
      <c r="H147" s="418">
        <v>0</v>
      </c>
      <c r="I147" s="418">
        <v>0</v>
      </c>
      <c r="J147" s="418">
        <v>0</v>
      </c>
    </row>
    <row r="148" spans="1:10" ht="15" customHeight="1">
      <c r="A148" s="113" t="s">
        <v>260</v>
      </c>
      <c r="B148" s="418">
        <v>395290</v>
      </c>
      <c r="C148" s="418">
        <v>22106430981</v>
      </c>
      <c r="D148" s="418">
        <v>176519538196.5</v>
      </c>
      <c r="E148" s="418">
        <v>309207</v>
      </c>
      <c r="F148" s="418">
        <v>16665711144</v>
      </c>
      <c r="G148" s="418">
        <v>145401935251</v>
      </c>
      <c r="H148" s="418">
        <v>0</v>
      </c>
      <c r="I148" s="418">
        <v>0</v>
      </c>
      <c r="J148" s="418">
        <v>0</v>
      </c>
    </row>
    <row r="149" spans="1:10" ht="15" customHeight="1">
      <c r="A149" s="113" t="s">
        <v>262</v>
      </c>
      <c r="B149" s="418">
        <v>390123</v>
      </c>
      <c r="C149" s="418">
        <v>22048688585</v>
      </c>
      <c r="D149" s="418">
        <v>176411115231.5</v>
      </c>
      <c r="E149" s="418">
        <v>306368</v>
      </c>
      <c r="F149" s="418">
        <v>16698589183</v>
      </c>
      <c r="G149" s="418">
        <v>145730866898</v>
      </c>
      <c r="H149" s="418">
        <v>0</v>
      </c>
      <c r="I149" s="418">
        <v>0</v>
      </c>
      <c r="J149" s="418">
        <v>0</v>
      </c>
    </row>
    <row r="150" spans="1:10" ht="15" customHeight="1">
      <c r="A150" s="113" t="s">
        <v>264</v>
      </c>
      <c r="B150" s="418">
        <v>412440</v>
      </c>
      <c r="C150" s="418">
        <v>23317548332</v>
      </c>
      <c r="D150" s="418">
        <v>186568691186</v>
      </c>
      <c r="E150" s="418">
        <v>325200</v>
      </c>
      <c r="F150" s="418">
        <v>17744900062</v>
      </c>
      <c r="G150" s="418">
        <v>154843444208</v>
      </c>
      <c r="H150" s="418">
        <v>0</v>
      </c>
      <c r="I150" s="418">
        <v>0</v>
      </c>
      <c r="J150" s="418">
        <v>0</v>
      </c>
    </row>
    <row r="151" spans="1:10" ht="15" customHeight="1">
      <c r="A151" s="113" t="s">
        <v>265</v>
      </c>
      <c r="B151" s="418">
        <v>431773</v>
      </c>
      <c r="C151" s="418">
        <v>23983854124</v>
      </c>
      <c r="D151" s="418">
        <v>190737256371</v>
      </c>
      <c r="E151" s="418">
        <v>340853</v>
      </c>
      <c r="F151" s="418">
        <v>18223475713</v>
      </c>
      <c r="G151" s="418">
        <v>158314873970</v>
      </c>
      <c r="H151" s="418">
        <v>0</v>
      </c>
      <c r="I151" s="418">
        <v>0</v>
      </c>
      <c r="J151" s="418">
        <v>0</v>
      </c>
    </row>
    <row r="152" spans="1:10" ht="15" customHeight="1">
      <c r="A152" s="113" t="s">
        <v>266</v>
      </c>
      <c r="B152" s="418">
        <v>387497</v>
      </c>
      <c r="C152" s="418">
        <v>21875085758</v>
      </c>
      <c r="D152" s="418">
        <v>174503234186</v>
      </c>
      <c r="E152" s="418">
        <v>304931</v>
      </c>
      <c r="F152" s="418">
        <v>16582834948</v>
      </c>
      <c r="G152" s="418">
        <v>144810994583</v>
      </c>
      <c r="H152" s="418">
        <v>0</v>
      </c>
      <c r="I152" s="418">
        <v>0</v>
      </c>
      <c r="J152" s="418">
        <v>0</v>
      </c>
    </row>
    <row r="153" spans="1:10" ht="15" customHeight="1">
      <c r="A153" s="113" t="s">
        <v>267</v>
      </c>
      <c r="B153" s="418">
        <v>403273</v>
      </c>
      <c r="C153" s="418">
        <v>22870524630</v>
      </c>
      <c r="D153" s="418">
        <v>183423697069</v>
      </c>
      <c r="E153" s="418">
        <v>317696</v>
      </c>
      <c r="F153" s="418">
        <v>17424558082</v>
      </c>
      <c r="G153" s="418">
        <v>152294483872</v>
      </c>
      <c r="H153" s="418">
        <v>0</v>
      </c>
      <c r="I153" s="418">
        <v>0</v>
      </c>
      <c r="J153" s="418">
        <v>0</v>
      </c>
    </row>
    <row r="154" spans="1:10" ht="15" customHeight="1">
      <c r="A154" s="113" t="s">
        <v>268</v>
      </c>
      <c r="B154" s="418">
        <v>395974</v>
      </c>
      <c r="C154" s="418">
        <v>22366337710</v>
      </c>
      <c r="D154" s="418">
        <v>178915837317.5</v>
      </c>
      <c r="E154" s="418">
        <v>310387</v>
      </c>
      <c r="F154" s="418">
        <v>16915748976</v>
      </c>
      <c r="G154" s="418">
        <v>147950202803</v>
      </c>
      <c r="H154" s="418">
        <v>0</v>
      </c>
      <c r="I154" s="418">
        <v>0</v>
      </c>
      <c r="J154" s="418">
        <v>0</v>
      </c>
    </row>
    <row r="155" spans="1:10" ht="15" customHeight="1">
      <c r="A155" s="113" t="s">
        <v>269</v>
      </c>
      <c r="B155" s="418">
        <v>387619</v>
      </c>
      <c r="C155" s="418">
        <v>22332772429</v>
      </c>
      <c r="D155" s="418">
        <v>178607499251.5</v>
      </c>
      <c r="E155" s="418">
        <v>305775</v>
      </c>
      <c r="F155" s="418">
        <v>17084050882</v>
      </c>
      <c r="G155" s="418">
        <v>149163531685</v>
      </c>
      <c r="H155" s="418">
        <v>0</v>
      </c>
      <c r="I155" s="418">
        <v>0</v>
      </c>
      <c r="J155" s="418">
        <v>0</v>
      </c>
    </row>
    <row r="156" spans="1:10" ht="15" customHeight="1">
      <c r="A156" s="113" t="s">
        <v>421</v>
      </c>
      <c r="B156" s="418">
        <v>368996</v>
      </c>
      <c r="C156" s="418">
        <v>21991788339</v>
      </c>
      <c r="D156" s="418">
        <v>176802724594.5</v>
      </c>
      <c r="E156" s="418">
        <v>288202</v>
      </c>
      <c r="F156" s="418">
        <v>16610584903</v>
      </c>
      <c r="G156" s="418">
        <v>145612085362</v>
      </c>
      <c r="H156" s="418">
        <v>0</v>
      </c>
      <c r="I156" s="418">
        <v>0</v>
      </c>
      <c r="J156" s="418">
        <v>0</v>
      </c>
    </row>
    <row r="157" spans="1:10" ht="15" customHeight="1">
      <c r="A157" s="113" t="s">
        <v>270</v>
      </c>
      <c r="B157" s="418">
        <v>378242</v>
      </c>
      <c r="C157" s="418">
        <v>21404408964</v>
      </c>
      <c r="D157" s="418">
        <v>172101728411.5</v>
      </c>
      <c r="E157" s="418">
        <v>297385</v>
      </c>
      <c r="F157" s="418">
        <v>16263367402</v>
      </c>
      <c r="G157" s="418">
        <v>142278492664</v>
      </c>
      <c r="H157" s="418">
        <v>0</v>
      </c>
      <c r="I157" s="418">
        <v>0</v>
      </c>
      <c r="J157" s="418">
        <v>0</v>
      </c>
    </row>
    <row r="158" spans="1:10" ht="15" customHeight="1">
      <c r="A158" s="114" t="s">
        <v>271</v>
      </c>
      <c r="B158" s="419">
        <v>405230</v>
      </c>
      <c r="C158" s="419">
        <v>22910450438</v>
      </c>
      <c r="D158" s="419">
        <v>183756894933.5</v>
      </c>
      <c r="E158" s="419">
        <v>317840</v>
      </c>
      <c r="F158" s="419">
        <v>17406308491</v>
      </c>
      <c r="G158" s="419">
        <v>152251128256</v>
      </c>
      <c r="H158" s="419">
        <v>0</v>
      </c>
      <c r="I158" s="419">
        <v>0</v>
      </c>
      <c r="J158" s="419">
        <v>0</v>
      </c>
    </row>
    <row r="159" spans="1:10" ht="15" customHeight="1">
      <c r="A159" s="113" t="s">
        <v>272</v>
      </c>
      <c r="B159" s="418">
        <v>370313</v>
      </c>
      <c r="C159" s="418">
        <v>21155066775</v>
      </c>
      <c r="D159" s="418">
        <v>170024410576</v>
      </c>
      <c r="E159" s="418">
        <v>289692</v>
      </c>
      <c r="F159" s="418">
        <v>16117224440</v>
      </c>
      <c r="G159" s="418">
        <v>141027909307.5</v>
      </c>
      <c r="H159" s="418">
        <v>0</v>
      </c>
      <c r="I159" s="418">
        <v>0</v>
      </c>
      <c r="J159" s="418">
        <v>0</v>
      </c>
    </row>
    <row r="160" spans="1:10" ht="15" customHeight="1">
      <c r="A160" s="113" t="s">
        <v>260</v>
      </c>
      <c r="B160" s="418">
        <v>386468</v>
      </c>
      <c r="C160" s="418">
        <v>22290841030</v>
      </c>
      <c r="D160" s="418">
        <v>178538396435</v>
      </c>
      <c r="E160" s="418">
        <v>299906</v>
      </c>
      <c r="F160" s="418">
        <v>16709917312</v>
      </c>
      <c r="G160" s="418">
        <v>146377600606</v>
      </c>
      <c r="H160" s="418">
        <v>0</v>
      </c>
      <c r="I160" s="418">
        <v>0</v>
      </c>
      <c r="J160" s="418">
        <v>0</v>
      </c>
    </row>
    <row r="161" spans="1:10" ht="15" customHeight="1">
      <c r="A161" s="113" t="s">
        <v>262</v>
      </c>
      <c r="B161" s="418">
        <v>392080</v>
      </c>
      <c r="C161" s="418">
        <v>23082079085</v>
      </c>
      <c r="D161" s="418">
        <v>184465271862</v>
      </c>
      <c r="E161" s="418">
        <v>305390</v>
      </c>
      <c r="F161" s="418">
        <v>17416711853</v>
      </c>
      <c r="G161" s="418">
        <v>152933391300</v>
      </c>
      <c r="H161" s="418">
        <v>0</v>
      </c>
      <c r="I161" s="418">
        <v>0</v>
      </c>
      <c r="J161" s="418">
        <v>0</v>
      </c>
    </row>
    <row r="162" spans="1:10" ht="15" customHeight="1">
      <c r="A162" s="113" t="s">
        <v>264</v>
      </c>
      <c r="B162" s="418">
        <v>409636</v>
      </c>
      <c r="C162" s="418">
        <v>24074455399</v>
      </c>
      <c r="D162" s="418">
        <v>191844449029</v>
      </c>
      <c r="E162" s="418">
        <v>319904</v>
      </c>
      <c r="F162" s="418">
        <v>18191776294</v>
      </c>
      <c r="G162" s="418">
        <v>159511733860</v>
      </c>
      <c r="H162" s="418">
        <v>0</v>
      </c>
      <c r="I162" s="418">
        <v>0</v>
      </c>
      <c r="J162" s="418">
        <v>0</v>
      </c>
    </row>
    <row r="163" spans="1:10" ht="15" customHeight="1">
      <c r="A163" s="113" t="s">
        <v>265</v>
      </c>
      <c r="B163" s="418">
        <v>421273</v>
      </c>
      <c r="C163" s="418">
        <v>24543885566</v>
      </c>
      <c r="D163" s="418">
        <v>194701597516.5</v>
      </c>
      <c r="E163" s="418">
        <v>329720</v>
      </c>
      <c r="F163" s="418">
        <v>18571882854</v>
      </c>
      <c r="G163" s="418">
        <v>162314435204</v>
      </c>
      <c r="H163" s="418">
        <v>0</v>
      </c>
      <c r="I163" s="418">
        <v>0</v>
      </c>
      <c r="J163" s="418">
        <v>0</v>
      </c>
    </row>
    <row r="164" spans="1:10" ht="15" customHeight="1">
      <c r="A164" s="113" t="s">
        <v>266</v>
      </c>
      <c r="B164" s="418">
        <v>390339</v>
      </c>
      <c r="C164" s="418">
        <v>23014058401</v>
      </c>
      <c r="D164" s="418">
        <v>183435428555</v>
      </c>
      <c r="E164" s="418">
        <v>305082</v>
      </c>
      <c r="F164" s="418">
        <v>17404093683</v>
      </c>
      <c r="G164" s="418">
        <v>152740272337</v>
      </c>
      <c r="H164" s="418">
        <v>0</v>
      </c>
      <c r="I164" s="418">
        <v>0</v>
      </c>
      <c r="J164" s="418">
        <v>0</v>
      </c>
    </row>
    <row r="165" spans="1:10" ht="15" customHeight="1">
      <c r="A165" s="113" t="s">
        <v>267</v>
      </c>
      <c r="B165" s="420">
        <v>401160</v>
      </c>
      <c r="C165" s="420">
        <v>23739862145</v>
      </c>
      <c r="D165" s="420">
        <v>190049479841</v>
      </c>
      <c r="E165" s="420">
        <v>313527</v>
      </c>
      <c r="F165" s="420">
        <v>18004111306</v>
      </c>
      <c r="G165" s="420">
        <v>158045150073</v>
      </c>
      <c r="H165" s="420">
        <v>0</v>
      </c>
      <c r="I165" s="420">
        <v>0</v>
      </c>
      <c r="J165" s="420">
        <v>0</v>
      </c>
    </row>
    <row r="166" spans="1:10" ht="15" customHeight="1">
      <c r="A166" s="113" t="s">
        <v>268</v>
      </c>
      <c r="B166" s="420">
        <v>390939</v>
      </c>
      <c r="C166" s="420">
        <v>22964198153</v>
      </c>
      <c r="D166" s="420">
        <v>183385853934.5</v>
      </c>
      <c r="E166" s="420">
        <v>304036</v>
      </c>
      <c r="F166" s="420">
        <v>17322437916</v>
      </c>
      <c r="G166" s="420">
        <v>152131414817</v>
      </c>
      <c r="H166" s="420">
        <v>0</v>
      </c>
      <c r="I166" s="420">
        <v>0</v>
      </c>
      <c r="J166" s="420">
        <v>0</v>
      </c>
    </row>
    <row r="167" spans="1:10" ht="15" customHeight="1">
      <c r="A167" s="113" t="s">
        <v>269</v>
      </c>
      <c r="B167" s="420">
        <v>393463</v>
      </c>
      <c r="C167" s="420">
        <v>23354898447</v>
      </c>
      <c r="D167" s="420">
        <v>186783525489</v>
      </c>
      <c r="E167" s="420">
        <v>307930</v>
      </c>
      <c r="F167" s="420">
        <v>17868829694</v>
      </c>
      <c r="G167" s="420">
        <v>156610517734</v>
      </c>
      <c r="H167" s="420">
        <v>0</v>
      </c>
      <c r="I167" s="420">
        <v>0</v>
      </c>
      <c r="J167" s="420">
        <v>0</v>
      </c>
    </row>
    <row r="168" spans="1:10" ht="15" customHeight="1">
      <c r="A168" s="113" t="s">
        <v>422</v>
      </c>
      <c r="B168" s="420">
        <v>371994</v>
      </c>
      <c r="C168" s="420">
        <v>23329826181</v>
      </c>
      <c r="D168" s="420">
        <v>187596024461.5</v>
      </c>
      <c r="E168" s="420">
        <v>286517</v>
      </c>
      <c r="F168" s="420">
        <v>17449741413</v>
      </c>
      <c r="G168" s="420">
        <v>154396473839</v>
      </c>
      <c r="H168" s="420">
        <v>0</v>
      </c>
      <c r="I168" s="420">
        <v>0</v>
      </c>
      <c r="J168" s="420">
        <v>0</v>
      </c>
    </row>
    <row r="169" spans="1:10" ht="15" customHeight="1">
      <c r="A169" s="113" t="s">
        <v>270</v>
      </c>
      <c r="B169" s="420">
        <v>374669</v>
      </c>
      <c r="C169" s="420">
        <v>22711070322</v>
      </c>
      <c r="D169" s="420">
        <v>182511428649.5</v>
      </c>
      <c r="E169" s="420">
        <v>290268</v>
      </c>
      <c r="F169" s="420">
        <v>17064791085</v>
      </c>
      <c r="G169" s="420">
        <v>151022565519</v>
      </c>
      <c r="H169" s="420">
        <v>0</v>
      </c>
      <c r="I169" s="420">
        <v>0</v>
      </c>
      <c r="J169" s="420">
        <v>0</v>
      </c>
    </row>
    <row r="170" spans="1:10" ht="15" customHeight="1">
      <c r="A170" s="114" t="s">
        <v>348</v>
      </c>
      <c r="B170" s="421">
        <v>417872</v>
      </c>
      <c r="C170" s="421">
        <v>25163992033</v>
      </c>
      <c r="D170" s="421">
        <v>201173075506.5</v>
      </c>
      <c r="E170" s="421">
        <v>323483</v>
      </c>
      <c r="F170" s="421">
        <v>18896853633</v>
      </c>
      <c r="G170" s="421">
        <v>167127616659</v>
      </c>
      <c r="H170" s="421">
        <v>0</v>
      </c>
      <c r="I170" s="421">
        <v>0</v>
      </c>
      <c r="J170" s="421">
        <v>0</v>
      </c>
    </row>
    <row r="171" spans="1:10" ht="15" customHeight="1">
      <c r="A171" s="82"/>
      <c r="B171" s="116"/>
      <c r="C171" s="116"/>
      <c r="D171" s="116"/>
      <c r="E171" s="116"/>
      <c r="F171" s="116"/>
      <c r="G171" s="116"/>
      <c r="H171" s="116"/>
      <c r="I171" s="116"/>
      <c r="J171" s="116"/>
    </row>
    <row r="172" spans="1:10" ht="15" customHeight="1">
      <c r="A172" s="82"/>
      <c r="B172" s="116"/>
      <c r="C172" s="116"/>
      <c r="D172" s="116"/>
      <c r="E172" s="116"/>
      <c r="F172" s="116"/>
      <c r="G172" s="116"/>
      <c r="H172" s="116"/>
      <c r="I172" s="116"/>
      <c r="J172" s="116"/>
    </row>
    <row r="173" spans="1:10" ht="15" customHeight="1">
      <c r="A173" s="82"/>
      <c r="B173" s="116"/>
      <c r="C173" s="116"/>
      <c r="D173" s="116"/>
      <c r="E173" s="116"/>
      <c r="F173" s="116"/>
      <c r="G173" s="116"/>
      <c r="H173" s="116"/>
      <c r="I173" s="116"/>
      <c r="J173" s="116"/>
    </row>
    <row r="174" spans="1:10" ht="17.25" customHeight="1">
      <c r="A174" s="416"/>
    </row>
    <row r="175" spans="1:10" ht="22.5" customHeight="1">
      <c r="A175" s="456" t="s">
        <v>356</v>
      </c>
      <c r="B175" s="982" t="s">
        <v>341</v>
      </c>
      <c r="C175" s="982"/>
      <c r="D175" s="982"/>
      <c r="E175" s="982"/>
      <c r="F175" s="982"/>
      <c r="G175" s="982"/>
      <c r="H175" s="982"/>
      <c r="I175" s="982"/>
      <c r="J175" s="982"/>
    </row>
    <row r="176" spans="1:10" ht="22.5" customHeight="1">
      <c r="J176" s="417"/>
    </row>
    <row r="177" spans="1:10" ht="21" customHeight="1">
      <c r="A177" s="985" t="s">
        <v>237</v>
      </c>
      <c r="B177" s="833" t="s">
        <v>492</v>
      </c>
      <c r="C177" s="834"/>
      <c r="D177" s="835"/>
      <c r="E177" s="833" t="s">
        <v>238</v>
      </c>
      <c r="F177" s="834"/>
      <c r="G177" s="835"/>
      <c r="H177" s="833" t="s">
        <v>434</v>
      </c>
      <c r="I177" s="834"/>
      <c r="J177" s="835"/>
    </row>
    <row r="178" spans="1:10" ht="21" customHeight="1">
      <c r="A178" s="986"/>
      <c r="B178" s="516" t="s">
        <v>493</v>
      </c>
      <c r="C178" s="516" t="s">
        <v>517</v>
      </c>
      <c r="D178" s="516" t="s">
        <v>494</v>
      </c>
      <c r="E178" s="516" t="s">
        <v>493</v>
      </c>
      <c r="F178" s="516" t="s">
        <v>517</v>
      </c>
      <c r="G178" s="516" t="s">
        <v>494</v>
      </c>
      <c r="H178" s="516" t="s">
        <v>493</v>
      </c>
      <c r="I178" s="516" t="s">
        <v>517</v>
      </c>
      <c r="J178" s="516" t="s">
        <v>494</v>
      </c>
    </row>
    <row r="179" spans="1:10" ht="15" customHeight="1">
      <c r="A179" s="104"/>
      <c r="B179" s="105" t="s">
        <v>495</v>
      </c>
      <c r="C179" s="105" t="s">
        <v>519</v>
      </c>
      <c r="D179" s="105" t="s">
        <v>586</v>
      </c>
      <c r="E179" s="105" t="s">
        <v>495</v>
      </c>
      <c r="F179" s="105" t="s">
        <v>519</v>
      </c>
      <c r="G179" s="105" t="s">
        <v>586</v>
      </c>
      <c r="H179" s="105" t="s">
        <v>495</v>
      </c>
      <c r="I179" s="105" t="s">
        <v>519</v>
      </c>
      <c r="J179" s="105" t="s">
        <v>586</v>
      </c>
    </row>
    <row r="180" spans="1:10" ht="15" customHeight="1">
      <c r="A180" s="515" t="s">
        <v>639</v>
      </c>
      <c r="B180" s="418">
        <v>385351</v>
      </c>
      <c r="C180" s="418">
        <v>22331883255</v>
      </c>
      <c r="D180" s="418">
        <v>179517122752</v>
      </c>
      <c r="E180" s="418">
        <v>302722</v>
      </c>
      <c r="F180" s="418">
        <v>17051686721</v>
      </c>
      <c r="G180" s="418">
        <v>150468215085</v>
      </c>
      <c r="H180" s="418">
        <v>0</v>
      </c>
      <c r="I180" s="418">
        <v>0</v>
      </c>
      <c r="J180" s="418">
        <v>0</v>
      </c>
    </row>
    <row r="181" spans="1:10" ht="15" customHeight="1">
      <c r="A181" s="515" t="s">
        <v>640</v>
      </c>
      <c r="B181" s="418">
        <v>388717</v>
      </c>
      <c r="C181" s="418">
        <v>22719989437</v>
      </c>
      <c r="D181" s="418">
        <v>182130859519</v>
      </c>
      <c r="E181" s="418">
        <v>299951</v>
      </c>
      <c r="F181" s="418">
        <v>16928482141</v>
      </c>
      <c r="G181" s="418">
        <v>149654425229.5</v>
      </c>
      <c r="H181" s="418">
        <v>0</v>
      </c>
      <c r="I181" s="418">
        <v>0</v>
      </c>
      <c r="J181" s="418">
        <v>0</v>
      </c>
    </row>
    <row r="182" spans="1:10" ht="15" customHeight="1">
      <c r="A182" s="514" t="s">
        <v>641</v>
      </c>
      <c r="B182" s="419">
        <v>402014</v>
      </c>
      <c r="C182" s="419">
        <v>23969884952</v>
      </c>
      <c r="D182" s="419">
        <v>192522345289</v>
      </c>
      <c r="E182" s="419">
        <v>312201</v>
      </c>
      <c r="F182" s="419">
        <v>18076013806</v>
      </c>
      <c r="G182" s="419">
        <v>159984993579</v>
      </c>
      <c r="H182" s="419">
        <v>0</v>
      </c>
      <c r="I182" s="419">
        <v>0</v>
      </c>
      <c r="J182" s="419">
        <v>0</v>
      </c>
    </row>
    <row r="183" spans="1:10" ht="15" customHeight="1">
      <c r="A183" s="515" t="s">
        <v>264</v>
      </c>
      <c r="B183" s="418">
        <v>416730</v>
      </c>
      <c r="C183" s="418">
        <v>24501739957</v>
      </c>
      <c r="D183" s="418">
        <v>196026292814.5</v>
      </c>
      <c r="E183" s="418">
        <v>325132</v>
      </c>
      <c r="F183" s="418">
        <v>18545980276</v>
      </c>
      <c r="G183" s="418">
        <v>163720304937</v>
      </c>
      <c r="H183" s="418">
        <v>0</v>
      </c>
      <c r="I183" s="418">
        <v>0</v>
      </c>
      <c r="J183" s="418">
        <v>0</v>
      </c>
    </row>
    <row r="184" spans="1:10" ht="15" customHeight="1">
      <c r="A184" s="515" t="s">
        <v>265</v>
      </c>
      <c r="B184" s="418">
        <v>437893</v>
      </c>
      <c r="C184" s="418">
        <v>25365969150</v>
      </c>
      <c r="D184" s="418">
        <v>202105090244</v>
      </c>
      <c r="E184" s="418">
        <v>340741</v>
      </c>
      <c r="F184" s="418">
        <v>19133349076</v>
      </c>
      <c r="G184" s="418">
        <v>168547919516</v>
      </c>
      <c r="H184" s="418">
        <v>0</v>
      </c>
      <c r="I184" s="418">
        <v>0</v>
      </c>
      <c r="J184" s="418">
        <v>0</v>
      </c>
    </row>
    <row r="185" spans="1:10" ht="15" customHeight="1">
      <c r="A185" s="515" t="s">
        <v>266</v>
      </c>
      <c r="B185" s="418">
        <v>403457</v>
      </c>
      <c r="C185" s="418">
        <v>23254654719</v>
      </c>
      <c r="D185" s="418">
        <v>185445112053</v>
      </c>
      <c r="E185" s="418">
        <v>314040</v>
      </c>
      <c r="F185" s="418">
        <v>17561179313</v>
      </c>
      <c r="G185" s="418">
        <v>154945765587</v>
      </c>
      <c r="H185" s="418">
        <v>0</v>
      </c>
      <c r="I185" s="418">
        <v>0</v>
      </c>
      <c r="J185" s="418">
        <v>0</v>
      </c>
    </row>
    <row r="186" spans="1:10" ht="15" customHeight="1">
      <c r="A186" s="515" t="s">
        <v>267</v>
      </c>
      <c r="B186" s="418">
        <v>410987</v>
      </c>
      <c r="C186" s="418">
        <v>24206866870</v>
      </c>
      <c r="D186" s="418">
        <v>193943863534</v>
      </c>
      <c r="E186" s="418">
        <v>318769</v>
      </c>
      <c r="F186" s="418">
        <v>18244556861</v>
      </c>
      <c r="G186" s="418">
        <v>161192666851</v>
      </c>
      <c r="H186" s="418">
        <v>0</v>
      </c>
      <c r="I186" s="418">
        <v>0</v>
      </c>
      <c r="J186" s="418">
        <v>0</v>
      </c>
    </row>
    <row r="187" spans="1:10" ht="15" customHeight="1">
      <c r="A187" s="515" t="s">
        <v>268</v>
      </c>
      <c r="B187" s="418">
        <v>405368</v>
      </c>
      <c r="C187" s="418">
        <v>23944259605</v>
      </c>
      <c r="D187" s="418">
        <v>191131514341</v>
      </c>
      <c r="E187" s="418">
        <v>313263</v>
      </c>
      <c r="F187" s="418">
        <v>17928541666</v>
      </c>
      <c r="G187" s="418">
        <v>158690704389</v>
      </c>
      <c r="H187" s="418">
        <v>0</v>
      </c>
      <c r="I187" s="418">
        <v>0</v>
      </c>
      <c r="J187" s="418">
        <v>0</v>
      </c>
    </row>
    <row r="188" spans="1:10" ht="15" customHeight="1">
      <c r="A188" s="515" t="s">
        <v>269</v>
      </c>
      <c r="B188" s="418">
        <v>407236</v>
      </c>
      <c r="C188" s="418">
        <v>24264393429</v>
      </c>
      <c r="D188" s="418">
        <v>194041535448.5</v>
      </c>
      <c r="E188" s="418">
        <v>317439</v>
      </c>
      <c r="F188" s="418">
        <v>18451143892</v>
      </c>
      <c r="G188" s="418">
        <v>162894251317</v>
      </c>
      <c r="H188" s="418">
        <v>0</v>
      </c>
      <c r="I188" s="418">
        <v>0</v>
      </c>
      <c r="J188" s="418">
        <v>0</v>
      </c>
    </row>
    <row r="189" spans="1:10" ht="15" customHeight="1">
      <c r="A189" s="515" t="s">
        <v>642</v>
      </c>
      <c r="B189" s="418">
        <v>381758</v>
      </c>
      <c r="C189" s="418">
        <v>23992072584</v>
      </c>
      <c r="D189" s="418">
        <v>192593962960</v>
      </c>
      <c r="E189" s="418">
        <v>294072</v>
      </c>
      <c r="F189" s="418">
        <v>17965616729</v>
      </c>
      <c r="G189" s="418">
        <v>159371976277</v>
      </c>
      <c r="H189" s="418">
        <v>0</v>
      </c>
      <c r="I189" s="418">
        <v>0</v>
      </c>
      <c r="J189" s="418">
        <v>0</v>
      </c>
    </row>
    <row r="190" spans="1:10" ht="15" customHeight="1">
      <c r="A190" s="515" t="s">
        <v>643</v>
      </c>
      <c r="B190" s="418">
        <v>400665</v>
      </c>
      <c r="C190" s="418">
        <v>24184568924</v>
      </c>
      <c r="D190" s="418">
        <v>194101713540.5</v>
      </c>
      <c r="E190" s="418">
        <v>310317</v>
      </c>
      <c r="F190" s="418">
        <v>18241756775</v>
      </c>
      <c r="G190" s="418">
        <v>161756915444</v>
      </c>
      <c r="H190" s="418">
        <v>0</v>
      </c>
      <c r="I190" s="418">
        <v>0</v>
      </c>
      <c r="J190" s="418">
        <v>0</v>
      </c>
    </row>
    <row r="191" spans="1:10" ht="15" customHeight="1">
      <c r="A191" s="514" t="s">
        <v>644</v>
      </c>
      <c r="B191" s="419">
        <v>425469</v>
      </c>
      <c r="C191" s="419">
        <v>25618916784</v>
      </c>
      <c r="D191" s="419">
        <v>204253270844</v>
      </c>
      <c r="E191" s="419">
        <v>327126</v>
      </c>
      <c r="F191" s="419">
        <v>19178523155</v>
      </c>
      <c r="G191" s="419">
        <v>169979580979.5</v>
      </c>
      <c r="H191" s="419">
        <v>0</v>
      </c>
      <c r="I191" s="419">
        <v>0</v>
      </c>
      <c r="J191" s="419">
        <v>0</v>
      </c>
    </row>
    <row r="192" spans="1:10" ht="15" customHeight="1">
      <c r="A192" s="515" t="s">
        <v>349</v>
      </c>
      <c r="B192" s="418">
        <v>392970</v>
      </c>
      <c r="C192" s="418">
        <v>22934295828</v>
      </c>
      <c r="D192" s="418">
        <v>183235773192</v>
      </c>
      <c r="E192" s="418">
        <v>305384</v>
      </c>
      <c r="F192" s="418">
        <v>17410922939</v>
      </c>
      <c r="G192" s="418">
        <v>153354805520</v>
      </c>
      <c r="H192" s="418">
        <v>0</v>
      </c>
      <c r="I192" s="418">
        <v>0</v>
      </c>
      <c r="J192" s="418">
        <v>0</v>
      </c>
    </row>
    <row r="193" spans="1:10" ht="15" customHeight="1">
      <c r="A193" s="515" t="s">
        <v>260</v>
      </c>
      <c r="B193" s="418">
        <v>415523</v>
      </c>
      <c r="C193" s="418">
        <v>24530495692</v>
      </c>
      <c r="D193" s="418">
        <v>195207006554.5</v>
      </c>
      <c r="E193" s="418">
        <v>316861</v>
      </c>
      <c r="F193" s="418">
        <v>18143272115</v>
      </c>
      <c r="G193" s="418">
        <v>160241126694</v>
      </c>
      <c r="H193" s="418">
        <v>0</v>
      </c>
      <c r="I193" s="418">
        <v>0</v>
      </c>
      <c r="J193" s="418">
        <v>0</v>
      </c>
    </row>
    <row r="194" spans="1:10" ht="15" customHeight="1">
      <c r="A194" s="515" t="s">
        <v>262</v>
      </c>
      <c r="B194" s="418">
        <v>432292</v>
      </c>
      <c r="C194" s="418">
        <v>25758422801</v>
      </c>
      <c r="D194" s="418">
        <v>204995866618.5</v>
      </c>
      <c r="E194" s="418">
        <v>331956</v>
      </c>
      <c r="F194" s="418">
        <v>19269858873</v>
      </c>
      <c r="G194" s="418">
        <v>170361955178.5</v>
      </c>
      <c r="H194" s="418">
        <v>0</v>
      </c>
      <c r="I194" s="418">
        <v>0</v>
      </c>
      <c r="J194" s="418">
        <v>0</v>
      </c>
    </row>
    <row r="195" spans="1:10" ht="15" customHeight="1">
      <c r="A195" s="515" t="s">
        <v>264</v>
      </c>
      <c r="B195" s="418">
        <v>444892</v>
      </c>
      <c r="C195" s="418">
        <v>26201265332</v>
      </c>
      <c r="D195" s="418">
        <v>206916654285</v>
      </c>
      <c r="E195" s="418">
        <v>340959</v>
      </c>
      <c r="F195" s="418">
        <v>19513975818</v>
      </c>
      <c r="G195" s="418">
        <v>172153722906</v>
      </c>
      <c r="H195" s="418">
        <v>0</v>
      </c>
      <c r="I195" s="418">
        <v>0</v>
      </c>
      <c r="J195" s="418">
        <v>0</v>
      </c>
    </row>
    <row r="196" spans="1:10" ht="15" customHeight="1">
      <c r="A196" s="515" t="s">
        <v>265</v>
      </c>
      <c r="B196" s="418">
        <v>469080</v>
      </c>
      <c r="C196" s="418">
        <v>27630115797</v>
      </c>
      <c r="D196" s="418">
        <v>217694017418.5</v>
      </c>
      <c r="E196" s="418">
        <v>360502</v>
      </c>
      <c r="F196" s="418">
        <v>20667278169</v>
      </c>
      <c r="G196" s="418">
        <v>182009327024.5</v>
      </c>
      <c r="H196" s="418">
        <v>0</v>
      </c>
      <c r="I196" s="418">
        <v>0</v>
      </c>
      <c r="J196" s="418">
        <v>0</v>
      </c>
    </row>
    <row r="197" spans="1:10" ht="15" customHeight="1">
      <c r="A197" s="515" t="s">
        <v>266</v>
      </c>
      <c r="B197" s="418">
        <v>426853</v>
      </c>
      <c r="C197" s="418">
        <v>25019947359</v>
      </c>
      <c r="D197" s="418">
        <v>197742017558.5</v>
      </c>
      <c r="E197" s="418">
        <v>327181</v>
      </c>
      <c r="F197" s="418">
        <v>18655955500</v>
      </c>
      <c r="G197" s="418">
        <v>164567550156</v>
      </c>
      <c r="H197" s="418">
        <v>0</v>
      </c>
      <c r="I197" s="418">
        <v>0</v>
      </c>
      <c r="J197" s="418">
        <v>0</v>
      </c>
    </row>
    <row r="198" spans="1:10" ht="15" customHeight="1">
      <c r="A198" s="515" t="s">
        <v>267</v>
      </c>
      <c r="B198" s="418">
        <v>445652</v>
      </c>
      <c r="C198" s="418">
        <v>26203856855</v>
      </c>
      <c r="D198" s="418">
        <v>206544799500</v>
      </c>
      <c r="E198" s="418">
        <v>340522</v>
      </c>
      <c r="F198" s="418">
        <v>19468838764</v>
      </c>
      <c r="G198" s="418">
        <v>171952664524</v>
      </c>
      <c r="H198" s="418">
        <v>0</v>
      </c>
      <c r="I198" s="418">
        <v>0</v>
      </c>
      <c r="J198" s="418">
        <v>0</v>
      </c>
    </row>
    <row r="199" spans="1:10" ht="15" customHeight="1">
      <c r="A199" s="515" t="s">
        <v>268</v>
      </c>
      <c r="B199" s="418">
        <v>435387</v>
      </c>
      <c r="C199" s="418">
        <v>25841737013</v>
      </c>
      <c r="D199" s="418">
        <v>204720285342.5</v>
      </c>
      <c r="E199" s="418">
        <v>331955</v>
      </c>
      <c r="F199" s="418">
        <v>19180332757</v>
      </c>
      <c r="G199" s="418">
        <v>169623977814.5</v>
      </c>
      <c r="H199" s="418">
        <v>0</v>
      </c>
      <c r="I199" s="418">
        <v>0</v>
      </c>
      <c r="J199" s="418">
        <v>0</v>
      </c>
    </row>
    <row r="200" spans="1:10" ht="15" customHeight="1">
      <c r="A200" s="515" t="s">
        <v>269</v>
      </c>
      <c r="B200" s="418">
        <v>421098</v>
      </c>
      <c r="C200" s="418">
        <v>25165793774</v>
      </c>
      <c r="D200" s="418">
        <v>199276395216.5</v>
      </c>
      <c r="E200" s="418">
        <v>323737</v>
      </c>
      <c r="F200" s="418">
        <v>18879001919</v>
      </c>
      <c r="G200" s="418">
        <v>166438736638</v>
      </c>
      <c r="H200" s="418">
        <v>0</v>
      </c>
      <c r="I200" s="418">
        <v>0</v>
      </c>
      <c r="J200" s="418">
        <v>0</v>
      </c>
    </row>
    <row r="201" spans="1:10" ht="15" customHeight="1">
      <c r="A201" s="515" t="s">
        <v>645</v>
      </c>
      <c r="B201" s="418">
        <v>406986</v>
      </c>
      <c r="C201" s="418">
        <v>25912173438</v>
      </c>
      <c r="D201" s="418">
        <v>206391550830.5</v>
      </c>
      <c r="E201" s="418">
        <v>308312</v>
      </c>
      <c r="F201" s="418">
        <v>19115065834</v>
      </c>
      <c r="G201" s="418">
        <v>169758527739</v>
      </c>
      <c r="H201" s="418">
        <v>0</v>
      </c>
      <c r="I201" s="418">
        <v>0</v>
      </c>
      <c r="J201" s="418">
        <v>0</v>
      </c>
    </row>
    <row r="202" spans="1:10" ht="15" customHeight="1">
      <c r="A202" s="515" t="s">
        <v>347</v>
      </c>
      <c r="B202" s="418">
        <v>416501</v>
      </c>
      <c r="C202" s="418">
        <v>25316309788</v>
      </c>
      <c r="D202" s="418">
        <v>201768668482</v>
      </c>
      <c r="E202" s="418">
        <v>317187</v>
      </c>
      <c r="F202" s="418">
        <v>18783716885</v>
      </c>
      <c r="G202" s="418">
        <v>166557911197</v>
      </c>
      <c r="H202" s="418">
        <v>0</v>
      </c>
      <c r="I202" s="418">
        <v>0</v>
      </c>
      <c r="J202" s="418">
        <v>0</v>
      </c>
    </row>
    <row r="203" spans="1:10" ht="15" customHeight="1">
      <c r="A203" s="514" t="s">
        <v>348</v>
      </c>
      <c r="B203" s="419">
        <v>445543</v>
      </c>
      <c r="C203" s="419">
        <v>27068180128</v>
      </c>
      <c r="D203" s="419">
        <v>215173834750.5</v>
      </c>
      <c r="E203" s="419">
        <v>340132</v>
      </c>
      <c r="F203" s="419">
        <v>20210509042</v>
      </c>
      <c r="G203" s="419">
        <v>178896171952</v>
      </c>
      <c r="H203" s="419">
        <v>0</v>
      </c>
      <c r="I203" s="419">
        <v>0</v>
      </c>
      <c r="J203" s="419">
        <v>0</v>
      </c>
    </row>
    <row r="204" spans="1:10" ht="15" customHeight="1">
      <c r="A204" s="515" t="s">
        <v>349</v>
      </c>
      <c r="B204" s="418">
        <v>410566</v>
      </c>
      <c r="C204" s="418">
        <v>24192935676</v>
      </c>
      <c r="D204" s="418">
        <v>192869870564</v>
      </c>
      <c r="E204" s="418">
        <v>315171</v>
      </c>
      <c r="F204" s="418">
        <v>18161578350</v>
      </c>
      <c r="G204" s="418">
        <v>160422926652</v>
      </c>
      <c r="H204" s="418"/>
      <c r="I204" s="418"/>
      <c r="J204" s="418"/>
    </row>
    <row r="205" spans="1:10" ht="15" customHeight="1">
      <c r="A205" s="515" t="s">
        <v>260</v>
      </c>
      <c r="B205" s="418">
        <v>440092</v>
      </c>
      <c r="C205" s="418">
        <v>26455977033</v>
      </c>
      <c r="D205" s="418">
        <v>210830474988.5</v>
      </c>
      <c r="E205" s="418">
        <v>334884</v>
      </c>
      <c r="F205" s="418">
        <v>19640307060</v>
      </c>
      <c r="G205" s="418">
        <v>174208280451</v>
      </c>
      <c r="H205" s="418"/>
      <c r="I205" s="418"/>
      <c r="J205" s="418"/>
    </row>
    <row r="206" spans="1:10" ht="15" customHeight="1">
      <c r="A206" s="515" t="s">
        <v>262</v>
      </c>
      <c r="B206" s="418">
        <v>438976</v>
      </c>
      <c r="C206" s="418">
        <v>26291669818</v>
      </c>
      <c r="D206" s="418">
        <v>209301142320.5</v>
      </c>
      <c r="E206" s="418">
        <v>334795</v>
      </c>
      <c r="F206" s="418">
        <v>19601636856</v>
      </c>
      <c r="G206" s="418">
        <v>173667018001</v>
      </c>
      <c r="H206" s="418"/>
      <c r="I206" s="418"/>
      <c r="J206" s="418"/>
    </row>
    <row r="207" spans="1:10" ht="15" customHeight="1">
      <c r="A207" s="515" t="s">
        <v>264</v>
      </c>
      <c r="B207" s="418">
        <v>455371</v>
      </c>
      <c r="C207" s="418">
        <v>26916935817</v>
      </c>
      <c r="D207" s="418">
        <v>213390589664</v>
      </c>
      <c r="E207" s="418">
        <v>347788</v>
      </c>
      <c r="F207" s="418">
        <v>20056346648</v>
      </c>
      <c r="G207" s="418">
        <v>177565273907</v>
      </c>
      <c r="H207" s="418"/>
      <c r="I207" s="418"/>
      <c r="J207" s="418"/>
    </row>
    <row r="208" spans="1:10" ht="15" customHeight="1">
      <c r="A208" s="515" t="s">
        <v>265</v>
      </c>
      <c r="B208" s="418">
        <v>486053</v>
      </c>
      <c r="C208" s="418">
        <v>28596350344</v>
      </c>
      <c r="D208" s="418">
        <v>225358675085</v>
      </c>
      <c r="E208" s="418">
        <v>372605</v>
      </c>
      <c r="F208" s="418">
        <v>21428550117</v>
      </c>
      <c r="G208" s="418">
        <v>189012751927</v>
      </c>
      <c r="H208" s="418"/>
      <c r="I208" s="418"/>
      <c r="J208" s="418"/>
    </row>
    <row r="209" spans="1:10" ht="15" customHeight="1">
      <c r="A209" s="515" t="s">
        <v>266</v>
      </c>
      <c r="B209" s="418">
        <v>442649</v>
      </c>
      <c r="C209" s="418">
        <v>26021807238</v>
      </c>
      <c r="D209" s="418">
        <v>206199278318</v>
      </c>
      <c r="E209" s="418">
        <v>337897</v>
      </c>
      <c r="F209" s="418">
        <v>19432222020</v>
      </c>
      <c r="G209" s="418">
        <v>171710964287</v>
      </c>
      <c r="H209" s="418"/>
      <c r="I209" s="418"/>
      <c r="J209" s="418"/>
    </row>
    <row r="210" spans="1:10" ht="15" customHeight="1">
      <c r="A210" s="515" t="s">
        <v>267</v>
      </c>
      <c r="B210" s="418">
        <v>445648</v>
      </c>
      <c r="C210" s="418">
        <v>26951135167</v>
      </c>
      <c r="D210" s="418">
        <v>214187650100</v>
      </c>
      <c r="E210" s="418">
        <v>340150</v>
      </c>
      <c r="F210" s="418">
        <v>20114087229</v>
      </c>
      <c r="G210" s="418">
        <v>178226136244</v>
      </c>
      <c r="H210" s="418"/>
      <c r="I210" s="418"/>
      <c r="J210" s="418"/>
    </row>
    <row r="211" spans="1:10" ht="15" customHeight="1">
      <c r="A211" s="515" t="s">
        <v>268</v>
      </c>
      <c r="B211" s="418">
        <v>433623</v>
      </c>
      <c r="C211" s="418">
        <v>26242540714</v>
      </c>
      <c r="D211" s="418">
        <v>208720936849</v>
      </c>
      <c r="E211" s="418">
        <v>331721</v>
      </c>
      <c r="F211" s="418">
        <v>19607905209</v>
      </c>
      <c r="G211" s="418">
        <v>173768799525</v>
      </c>
      <c r="H211" s="418"/>
      <c r="I211" s="418"/>
      <c r="J211" s="418"/>
    </row>
    <row r="212" spans="1:10" ht="15" customHeight="1">
      <c r="A212" s="515" t="s">
        <v>269</v>
      </c>
      <c r="B212" s="418">
        <v>436362</v>
      </c>
      <c r="C212" s="418">
        <v>26580890754</v>
      </c>
      <c r="D212" s="418">
        <v>210884262329</v>
      </c>
      <c r="E212" s="418">
        <v>334765</v>
      </c>
      <c r="F212" s="418">
        <v>19970863663</v>
      </c>
      <c r="G212" s="418">
        <v>176534482117</v>
      </c>
      <c r="H212" s="418"/>
      <c r="I212" s="418"/>
      <c r="J212" s="418"/>
    </row>
    <row r="213" spans="1:10" ht="15" customHeight="1">
      <c r="A213" s="515" t="s">
        <v>654</v>
      </c>
      <c r="B213" s="418">
        <v>419163</v>
      </c>
      <c r="C213" s="418">
        <v>26497023321</v>
      </c>
      <c r="D213" s="418">
        <v>211534222270</v>
      </c>
      <c r="E213" s="418">
        <v>318541</v>
      </c>
      <c r="F213" s="418">
        <v>19657046010</v>
      </c>
      <c r="G213" s="418">
        <v>174456894451</v>
      </c>
      <c r="H213" s="418"/>
      <c r="I213" s="418"/>
      <c r="J213" s="418"/>
    </row>
    <row r="214" spans="1:10" ht="15" customHeight="1">
      <c r="A214" s="515" t="s">
        <v>347</v>
      </c>
      <c r="B214" s="418">
        <v>418335</v>
      </c>
      <c r="C214" s="418">
        <v>25437281165</v>
      </c>
      <c r="D214" s="418">
        <v>202999147920.5</v>
      </c>
      <c r="E214" s="418">
        <v>319829</v>
      </c>
      <c r="F214" s="418">
        <v>19057288099</v>
      </c>
      <c r="G214" s="418">
        <v>169011053626</v>
      </c>
      <c r="H214" s="418"/>
      <c r="I214" s="418"/>
      <c r="J214" s="418"/>
    </row>
    <row r="215" spans="1:10" ht="15" customHeight="1">
      <c r="A215" s="514" t="s">
        <v>348</v>
      </c>
      <c r="B215" s="419">
        <v>444924</v>
      </c>
      <c r="C215" s="419">
        <v>27295118532</v>
      </c>
      <c r="D215" s="419">
        <v>216571464667.5</v>
      </c>
      <c r="E215" s="419">
        <v>339846</v>
      </c>
      <c r="F215" s="419">
        <v>20401080757</v>
      </c>
      <c r="G215" s="419">
        <v>180763712542.5</v>
      </c>
      <c r="H215" s="419"/>
      <c r="I215" s="419"/>
      <c r="J215" s="419"/>
    </row>
    <row r="216" spans="1:10" ht="15" customHeight="1">
      <c r="A216" s="515" t="s">
        <v>349</v>
      </c>
      <c r="B216" s="418">
        <v>437978</v>
      </c>
      <c r="C216" s="418">
        <v>25609596788</v>
      </c>
      <c r="D216" s="418">
        <v>203080247100.5</v>
      </c>
      <c r="E216" s="418">
        <v>337993</v>
      </c>
      <c r="F216" s="418">
        <v>19309714626</v>
      </c>
      <c r="G216" s="418">
        <v>169757885112</v>
      </c>
      <c r="H216" s="418"/>
      <c r="I216" s="418"/>
      <c r="J216" s="418"/>
    </row>
    <row r="217" spans="1:10" ht="15" customHeight="1">
      <c r="A217" s="515" t="s">
        <v>260</v>
      </c>
      <c r="B217" s="418">
        <v>470828</v>
      </c>
      <c r="C217" s="418">
        <v>27488401388</v>
      </c>
      <c r="D217" s="418">
        <v>217734380139</v>
      </c>
      <c r="E217" s="418">
        <v>360153</v>
      </c>
      <c r="F217" s="418">
        <v>20455214250</v>
      </c>
      <c r="G217" s="418">
        <v>180158117515.5</v>
      </c>
      <c r="H217" s="418"/>
      <c r="I217" s="418"/>
      <c r="J217" s="418"/>
    </row>
    <row r="218" spans="1:10" ht="15" customHeight="1">
      <c r="A218" s="515" t="s">
        <v>262</v>
      </c>
      <c r="B218" s="418">
        <v>478975</v>
      </c>
      <c r="C218" s="418">
        <v>27989654700</v>
      </c>
      <c r="D218" s="418">
        <v>221409189335.5</v>
      </c>
      <c r="E218" s="418">
        <v>367883</v>
      </c>
      <c r="F218" s="418">
        <v>20959038458</v>
      </c>
      <c r="G218" s="418">
        <v>184660537705</v>
      </c>
      <c r="H218" s="418"/>
      <c r="I218" s="418"/>
      <c r="J218" s="418"/>
    </row>
    <row r="219" spans="1:10" ht="15" customHeight="1">
      <c r="A219" s="515" t="s">
        <v>264</v>
      </c>
      <c r="B219" s="418">
        <v>505378</v>
      </c>
      <c r="C219" s="418">
        <v>29279874420</v>
      </c>
      <c r="D219" s="418">
        <v>230394166349.5</v>
      </c>
      <c r="E219" s="418">
        <v>387072</v>
      </c>
      <c r="F219" s="418">
        <v>21847473842</v>
      </c>
      <c r="G219" s="418">
        <v>192233903372</v>
      </c>
      <c r="H219" s="418"/>
      <c r="I219" s="418"/>
      <c r="J219" s="418"/>
    </row>
    <row r="220" spans="1:10" ht="15" customHeight="1">
      <c r="A220" s="515" t="s">
        <v>265</v>
      </c>
      <c r="B220" s="418">
        <v>540216</v>
      </c>
      <c r="C220" s="418">
        <v>30999361453</v>
      </c>
      <c r="D220" s="418">
        <v>242073523176</v>
      </c>
      <c r="E220" s="418">
        <v>411257</v>
      </c>
      <c r="F220" s="418">
        <v>23077885633</v>
      </c>
      <c r="G220" s="418">
        <v>202388386976</v>
      </c>
      <c r="H220" s="418"/>
      <c r="I220" s="418"/>
      <c r="J220" s="418"/>
    </row>
    <row r="221" spans="1:10" ht="15" customHeight="1">
      <c r="A221" s="515" t="s">
        <v>266</v>
      </c>
      <c r="B221" s="418">
        <v>472268</v>
      </c>
      <c r="C221" s="418">
        <v>27329877455</v>
      </c>
      <c r="D221" s="418">
        <v>213692571010.5</v>
      </c>
      <c r="E221" s="418">
        <v>358826</v>
      </c>
      <c r="F221" s="418">
        <v>20265193078</v>
      </c>
      <c r="G221" s="418">
        <v>178253872719</v>
      </c>
      <c r="H221" s="418"/>
      <c r="I221" s="418"/>
      <c r="J221" s="418"/>
    </row>
    <row r="222" spans="1:10" ht="15" customHeight="1">
      <c r="A222" s="515" t="s">
        <v>267</v>
      </c>
      <c r="B222" s="420">
        <v>492453</v>
      </c>
      <c r="C222" s="420">
        <v>29276755175</v>
      </c>
      <c r="D222" s="420">
        <v>230521739609.5</v>
      </c>
      <c r="E222" s="420">
        <v>373690</v>
      </c>
      <c r="F222" s="420">
        <v>21764081208</v>
      </c>
      <c r="G222" s="420">
        <v>192003596132</v>
      </c>
      <c r="H222" s="420"/>
      <c r="I222" s="420"/>
      <c r="J222" s="420"/>
    </row>
    <row r="223" spans="1:10" ht="15" customHeight="1">
      <c r="A223" s="515" t="s">
        <v>268</v>
      </c>
      <c r="B223" s="420">
        <v>480142</v>
      </c>
      <c r="C223" s="420">
        <v>28305634246</v>
      </c>
      <c r="D223" s="420">
        <v>223044063056</v>
      </c>
      <c r="E223" s="420">
        <v>365556</v>
      </c>
      <c r="F223" s="420">
        <v>21070732898</v>
      </c>
      <c r="G223" s="420">
        <v>185762831159</v>
      </c>
      <c r="H223" s="420"/>
      <c r="I223" s="420"/>
      <c r="J223" s="420"/>
    </row>
    <row r="224" spans="1:10" ht="15" customHeight="1">
      <c r="A224" s="515" t="s">
        <v>269</v>
      </c>
      <c r="B224" s="420">
        <v>476701</v>
      </c>
      <c r="C224" s="420">
        <v>28440867214</v>
      </c>
      <c r="D224" s="420">
        <v>222630459727</v>
      </c>
      <c r="E224" s="420">
        <v>363280</v>
      </c>
      <c r="F224" s="420">
        <v>21234455307</v>
      </c>
      <c r="G224" s="420">
        <v>186958505925</v>
      </c>
      <c r="H224" s="420"/>
      <c r="I224" s="420"/>
      <c r="J224" s="420"/>
    </row>
    <row r="225" spans="1:10" ht="15" customHeight="1">
      <c r="A225" s="515" t="s">
        <v>660</v>
      </c>
      <c r="B225" s="420">
        <v>460398</v>
      </c>
      <c r="C225" s="420">
        <v>28152115662</v>
      </c>
      <c r="D225" s="420">
        <v>222077111294</v>
      </c>
      <c r="E225" s="420">
        <v>346982</v>
      </c>
      <c r="F225" s="420">
        <v>20770217794</v>
      </c>
      <c r="G225" s="420">
        <v>183507138860</v>
      </c>
      <c r="H225" s="420"/>
      <c r="I225" s="420"/>
      <c r="J225" s="420"/>
    </row>
    <row r="226" spans="1:10" ht="15" customHeight="1">
      <c r="A226" s="515" t="s">
        <v>347</v>
      </c>
      <c r="B226" s="420">
        <v>466912</v>
      </c>
      <c r="C226" s="420">
        <v>27527677408</v>
      </c>
      <c r="D226" s="420">
        <v>217080120859.5</v>
      </c>
      <c r="E226" s="420">
        <v>355089</v>
      </c>
      <c r="F226" s="420">
        <v>20475785977</v>
      </c>
      <c r="G226" s="420">
        <v>180643832522</v>
      </c>
      <c r="H226" s="420"/>
      <c r="I226" s="420"/>
      <c r="J226" s="420"/>
    </row>
    <row r="227" spans="1:10" ht="15" customHeight="1">
      <c r="A227" s="514" t="s">
        <v>348</v>
      </c>
      <c r="B227" s="421">
        <v>503022</v>
      </c>
      <c r="C227" s="421">
        <v>29892740855</v>
      </c>
      <c r="D227" s="421">
        <v>233270817675</v>
      </c>
      <c r="E227" s="421">
        <v>378639</v>
      </c>
      <c r="F227" s="421">
        <v>22044425525</v>
      </c>
      <c r="G227" s="421">
        <v>194415372475</v>
      </c>
      <c r="H227" s="421"/>
      <c r="I227" s="421"/>
      <c r="J227" s="421"/>
    </row>
    <row r="228" spans="1:10" ht="15" customHeight="1">
      <c r="A228" s="82"/>
      <c r="B228" s="116"/>
      <c r="C228" s="116"/>
      <c r="D228" s="116"/>
      <c r="E228" s="116"/>
      <c r="F228" s="116"/>
      <c r="G228" s="116"/>
      <c r="H228" s="116"/>
      <c r="I228" s="116"/>
      <c r="J228" s="116"/>
    </row>
    <row r="229" spans="1:10" ht="15" customHeight="1">
      <c r="A229" s="82"/>
      <c r="B229" s="116"/>
      <c r="C229" s="116"/>
      <c r="D229" s="116"/>
      <c r="E229" s="116"/>
      <c r="F229" s="116"/>
      <c r="G229" s="116"/>
      <c r="H229" s="116"/>
      <c r="I229" s="116"/>
      <c r="J229" s="116"/>
    </row>
    <row r="230" spans="1:10" ht="15" customHeight="1">
      <c r="A230" s="82"/>
      <c r="B230" s="116"/>
      <c r="C230" s="116"/>
      <c r="D230" s="116"/>
      <c r="E230" s="116"/>
      <c r="F230" s="116"/>
      <c r="G230" s="116"/>
      <c r="H230" s="116"/>
      <c r="I230" s="116"/>
      <c r="J230" s="116"/>
    </row>
    <row r="231" spans="1:10" ht="17.25" customHeight="1">
      <c r="A231" s="416"/>
    </row>
    <row r="232" spans="1:10" ht="22.5" customHeight="1">
      <c r="A232" s="456" t="s">
        <v>356</v>
      </c>
      <c r="B232" s="982" t="s">
        <v>341</v>
      </c>
      <c r="C232" s="982"/>
      <c r="D232" s="982"/>
      <c r="E232" s="982"/>
      <c r="F232" s="982"/>
      <c r="G232" s="982"/>
      <c r="H232" s="982"/>
      <c r="I232" s="982"/>
      <c r="J232" s="982"/>
    </row>
    <row r="233" spans="1:10" ht="22.5" customHeight="1">
      <c r="J233" s="417"/>
    </row>
    <row r="234" spans="1:10" ht="21" customHeight="1">
      <c r="A234" s="985" t="s">
        <v>237</v>
      </c>
      <c r="B234" s="833" t="s">
        <v>492</v>
      </c>
      <c r="C234" s="834"/>
      <c r="D234" s="835"/>
      <c r="E234" s="833" t="s">
        <v>152</v>
      </c>
      <c r="F234" s="834"/>
      <c r="G234" s="835"/>
      <c r="H234" s="833" t="s">
        <v>434</v>
      </c>
      <c r="I234" s="834"/>
      <c r="J234" s="835"/>
    </row>
    <row r="235" spans="1:10" ht="21" customHeight="1">
      <c r="A235" s="986"/>
      <c r="B235" s="519" t="s">
        <v>493</v>
      </c>
      <c r="C235" s="519" t="s">
        <v>517</v>
      </c>
      <c r="D235" s="519" t="s">
        <v>494</v>
      </c>
      <c r="E235" s="519" t="s">
        <v>493</v>
      </c>
      <c r="F235" s="519" t="s">
        <v>517</v>
      </c>
      <c r="G235" s="519" t="s">
        <v>494</v>
      </c>
      <c r="H235" s="519" t="s">
        <v>493</v>
      </c>
      <c r="I235" s="519" t="s">
        <v>517</v>
      </c>
      <c r="J235" s="519" t="s">
        <v>494</v>
      </c>
    </row>
    <row r="236" spans="1:10" ht="15" customHeight="1">
      <c r="A236" s="104"/>
      <c r="B236" s="105" t="s">
        <v>495</v>
      </c>
      <c r="C236" s="105" t="s">
        <v>519</v>
      </c>
      <c r="D236" s="105" t="s">
        <v>586</v>
      </c>
      <c r="E236" s="105" t="s">
        <v>495</v>
      </c>
      <c r="F236" s="105" t="s">
        <v>519</v>
      </c>
      <c r="G236" s="105" t="s">
        <v>586</v>
      </c>
      <c r="H236" s="105"/>
      <c r="I236" s="105"/>
      <c r="J236" s="105"/>
    </row>
    <row r="237" spans="1:10" ht="15" customHeight="1">
      <c r="A237" s="518" t="s">
        <v>663</v>
      </c>
      <c r="B237" s="418">
        <v>461073</v>
      </c>
      <c r="C237" s="418">
        <v>26809589573</v>
      </c>
      <c r="D237" s="418">
        <v>210603811902</v>
      </c>
      <c r="E237" s="418">
        <v>350060</v>
      </c>
      <c r="F237" s="418">
        <v>20157515383</v>
      </c>
      <c r="G237" s="418">
        <v>177235335533</v>
      </c>
      <c r="H237" s="418"/>
      <c r="I237" s="418"/>
      <c r="J237" s="418"/>
    </row>
    <row r="238" spans="1:10" ht="15" customHeight="1">
      <c r="A238" s="518" t="s">
        <v>664</v>
      </c>
      <c r="B238" s="418">
        <v>478154</v>
      </c>
      <c r="C238" s="418">
        <v>28080590658</v>
      </c>
      <c r="D238" s="418">
        <v>220186968554</v>
      </c>
      <c r="E238" s="418">
        <v>357552</v>
      </c>
      <c r="F238" s="418">
        <v>20617584515</v>
      </c>
      <c r="G238" s="418">
        <v>181712341967</v>
      </c>
      <c r="H238" s="418"/>
      <c r="I238" s="418"/>
      <c r="J238" s="418"/>
    </row>
    <row r="239" spans="1:10" ht="15" customHeight="1">
      <c r="A239" s="517" t="s">
        <v>262</v>
      </c>
      <c r="B239" s="419">
        <v>491857</v>
      </c>
      <c r="C239" s="419">
        <v>28789619420</v>
      </c>
      <c r="D239" s="419">
        <v>225396316740</v>
      </c>
      <c r="E239" s="419">
        <v>368157</v>
      </c>
      <c r="F239" s="419">
        <v>21144314892</v>
      </c>
      <c r="G239" s="419">
        <v>186435013841</v>
      </c>
      <c r="H239" s="419"/>
      <c r="I239" s="419"/>
      <c r="J239" s="419"/>
    </row>
    <row r="240" spans="1:10" ht="15" customHeight="1">
      <c r="A240" s="518" t="s">
        <v>264</v>
      </c>
      <c r="B240" s="418">
        <v>518365</v>
      </c>
      <c r="C240" s="418">
        <v>30442384284</v>
      </c>
      <c r="D240" s="418">
        <v>237731216509.5</v>
      </c>
      <c r="E240" s="418">
        <v>389664</v>
      </c>
      <c r="F240" s="418">
        <v>22462477943</v>
      </c>
      <c r="G240" s="418">
        <v>198115607436</v>
      </c>
      <c r="H240" s="418"/>
      <c r="I240" s="418"/>
      <c r="J240" s="418"/>
    </row>
    <row r="241" spans="1:10" ht="15" customHeight="1">
      <c r="A241" s="518" t="s">
        <v>265</v>
      </c>
      <c r="B241" s="418">
        <v>538366</v>
      </c>
      <c r="C241" s="418">
        <v>31015954741</v>
      </c>
      <c r="D241" s="418">
        <v>240524331945.5</v>
      </c>
      <c r="E241" s="418">
        <v>405444</v>
      </c>
      <c r="F241" s="418">
        <v>22928160213</v>
      </c>
      <c r="G241" s="418">
        <v>201270886177</v>
      </c>
      <c r="H241" s="418"/>
      <c r="I241" s="418"/>
      <c r="J241" s="418"/>
    </row>
    <row r="242" spans="1:10" ht="15" customHeight="1">
      <c r="A242" s="518" t="s">
        <v>266</v>
      </c>
      <c r="B242" s="418">
        <v>489146</v>
      </c>
      <c r="C242" s="418">
        <v>28317433921</v>
      </c>
      <c r="D242" s="418">
        <v>220746867150</v>
      </c>
      <c r="E242" s="418">
        <v>366974</v>
      </c>
      <c r="F242" s="418">
        <v>20868312626</v>
      </c>
      <c r="G242" s="418">
        <v>183834323191</v>
      </c>
      <c r="H242" s="418"/>
      <c r="I242" s="418"/>
      <c r="J242" s="418"/>
    </row>
    <row r="243" spans="1:10" ht="15" customHeight="1">
      <c r="A243" s="518" t="s">
        <v>267</v>
      </c>
      <c r="B243" s="418">
        <v>493511</v>
      </c>
      <c r="C243" s="418">
        <v>28979349099</v>
      </c>
      <c r="D243" s="418">
        <v>227246938788</v>
      </c>
      <c r="E243" s="418">
        <v>372193</v>
      </c>
      <c r="F243" s="418">
        <v>21500127783</v>
      </c>
      <c r="G243" s="418">
        <v>189513231812</v>
      </c>
      <c r="H243" s="418"/>
      <c r="I243" s="418"/>
      <c r="J243" s="418"/>
    </row>
    <row r="244" spans="1:10" ht="15" customHeight="1">
      <c r="A244" s="518" t="s">
        <v>268</v>
      </c>
      <c r="B244" s="418">
        <v>487900</v>
      </c>
      <c r="C244" s="418">
        <v>29211215391</v>
      </c>
      <c r="D244" s="418">
        <v>228241723149</v>
      </c>
      <c r="E244" s="418">
        <v>366387</v>
      </c>
      <c r="F244" s="418">
        <v>21467694524</v>
      </c>
      <c r="G244" s="418">
        <v>189459868356</v>
      </c>
      <c r="H244" s="418"/>
      <c r="I244" s="418"/>
      <c r="J244" s="418"/>
    </row>
    <row r="245" spans="1:10" ht="15" customHeight="1">
      <c r="A245" s="518" t="s">
        <v>269</v>
      </c>
      <c r="B245" s="418">
        <v>486333</v>
      </c>
      <c r="C245" s="418">
        <v>29498310014</v>
      </c>
      <c r="D245" s="418">
        <v>229812340014</v>
      </c>
      <c r="E245" s="418">
        <v>366416</v>
      </c>
      <c r="F245" s="418">
        <v>21861977782</v>
      </c>
      <c r="G245" s="418">
        <v>192655208008</v>
      </c>
      <c r="H245" s="418"/>
      <c r="I245" s="418"/>
      <c r="J245" s="418"/>
    </row>
    <row r="246" spans="1:10" ht="15" customHeight="1">
      <c r="A246" s="518" t="s">
        <v>665</v>
      </c>
      <c r="B246" s="418">
        <v>467729</v>
      </c>
      <c r="C246" s="418">
        <v>29266440612</v>
      </c>
      <c r="D246" s="418">
        <v>230141740238.5</v>
      </c>
      <c r="E246" s="418">
        <v>349716</v>
      </c>
      <c r="F246" s="418">
        <v>21470740232</v>
      </c>
      <c r="G246" s="418">
        <v>189909320941</v>
      </c>
      <c r="H246" s="418"/>
      <c r="I246" s="418"/>
      <c r="J246" s="418"/>
    </row>
    <row r="247" spans="1:10" ht="15" customHeight="1">
      <c r="A247" s="518" t="s">
        <v>347</v>
      </c>
      <c r="B247" s="418">
        <v>469445</v>
      </c>
      <c r="C247" s="418">
        <v>28391002919</v>
      </c>
      <c r="D247" s="418">
        <v>222889390331</v>
      </c>
      <c r="E247" s="418">
        <v>353641</v>
      </c>
      <c r="F247" s="418">
        <v>20928283712</v>
      </c>
      <c r="G247" s="418">
        <v>184890248912</v>
      </c>
      <c r="H247" s="418"/>
      <c r="I247" s="418"/>
      <c r="J247" s="418"/>
    </row>
    <row r="248" spans="1:10" ht="15" customHeight="1">
      <c r="A248" s="517" t="s">
        <v>348</v>
      </c>
      <c r="B248" s="419">
        <v>474443</v>
      </c>
      <c r="C248" s="419">
        <v>30092381016</v>
      </c>
      <c r="D248" s="419">
        <v>235540871917</v>
      </c>
      <c r="E248" s="419">
        <v>357265</v>
      </c>
      <c r="F248" s="419">
        <v>22108187733</v>
      </c>
      <c r="G248" s="419">
        <v>195973977864</v>
      </c>
      <c r="H248" s="419"/>
      <c r="I248" s="419"/>
      <c r="J248" s="419"/>
    </row>
    <row r="249" spans="1:10" ht="15" customHeight="1">
      <c r="A249" s="518" t="s">
        <v>349</v>
      </c>
      <c r="B249" s="418">
        <v>371031</v>
      </c>
      <c r="C249" s="418">
        <v>23652132847</v>
      </c>
      <c r="D249" s="418">
        <v>188315778506.5</v>
      </c>
      <c r="E249" s="418">
        <v>283764</v>
      </c>
      <c r="F249" s="418">
        <v>17692114097</v>
      </c>
      <c r="G249" s="418">
        <v>156989232803</v>
      </c>
      <c r="H249" s="418"/>
      <c r="I249" s="418"/>
      <c r="J249" s="418"/>
    </row>
    <row r="250" spans="1:10" ht="15" customHeight="1">
      <c r="A250" s="518" t="s">
        <v>260</v>
      </c>
      <c r="B250" s="418">
        <v>363027</v>
      </c>
      <c r="C250" s="418">
        <v>24115553987</v>
      </c>
      <c r="D250" s="418">
        <v>190375542950</v>
      </c>
      <c r="E250" s="418">
        <v>270929</v>
      </c>
      <c r="F250" s="418">
        <v>17457350184</v>
      </c>
      <c r="G250" s="418">
        <v>155326385952</v>
      </c>
      <c r="H250" s="418"/>
      <c r="I250" s="418"/>
      <c r="J250" s="418"/>
    </row>
    <row r="251" spans="1:10" ht="15" customHeight="1">
      <c r="A251" s="518" t="s">
        <v>262</v>
      </c>
      <c r="B251" s="418">
        <v>407743</v>
      </c>
      <c r="C251" s="418">
        <v>26619315975</v>
      </c>
      <c r="D251" s="418">
        <v>210132562424.5</v>
      </c>
      <c r="E251" s="418">
        <v>306798</v>
      </c>
      <c r="F251" s="418">
        <v>19577606945</v>
      </c>
      <c r="G251" s="418">
        <v>174149400078</v>
      </c>
      <c r="H251" s="418"/>
      <c r="I251" s="418"/>
      <c r="J251" s="418"/>
    </row>
    <row r="252" spans="1:10" ht="15" customHeight="1">
      <c r="A252" s="518" t="s">
        <v>264</v>
      </c>
      <c r="B252" s="418">
        <v>436883</v>
      </c>
      <c r="C252" s="418">
        <v>28137719801</v>
      </c>
      <c r="D252" s="418">
        <v>220863288872.5</v>
      </c>
      <c r="E252" s="418">
        <v>331310</v>
      </c>
      <c r="F252" s="418">
        <v>20791719533</v>
      </c>
      <c r="G252" s="418">
        <v>184459266023</v>
      </c>
      <c r="H252" s="418"/>
      <c r="I252" s="418"/>
      <c r="J252" s="418"/>
    </row>
    <row r="253" spans="1:10" ht="15" customHeight="1">
      <c r="A253" s="518" t="s">
        <v>265</v>
      </c>
      <c r="B253" s="418">
        <v>468179</v>
      </c>
      <c r="C253" s="418">
        <v>29367869092</v>
      </c>
      <c r="D253" s="418">
        <v>229175772988</v>
      </c>
      <c r="E253" s="418">
        <v>353263</v>
      </c>
      <c r="F253" s="418">
        <v>21561988976</v>
      </c>
      <c r="G253" s="418">
        <v>190610757474</v>
      </c>
      <c r="H253" s="418"/>
      <c r="I253" s="418"/>
      <c r="J253" s="418"/>
    </row>
    <row r="254" spans="1:10" ht="15" customHeight="1">
      <c r="A254" s="518" t="s">
        <v>266</v>
      </c>
      <c r="B254" s="418">
        <v>442287</v>
      </c>
      <c r="C254" s="418">
        <v>27813034070</v>
      </c>
      <c r="D254" s="418">
        <v>218905490118</v>
      </c>
      <c r="E254" s="418">
        <v>333225</v>
      </c>
      <c r="F254" s="418">
        <v>20539450168</v>
      </c>
      <c r="G254" s="418">
        <v>181964148658</v>
      </c>
      <c r="H254" s="418"/>
      <c r="I254" s="418"/>
      <c r="J254" s="418"/>
    </row>
    <row r="255" spans="1:10" ht="15" customHeight="1">
      <c r="A255" s="518" t="s">
        <v>267</v>
      </c>
      <c r="B255" s="418">
        <v>480881</v>
      </c>
      <c r="C255" s="418">
        <v>29391129293</v>
      </c>
      <c r="D255" s="418">
        <v>231347127167.5</v>
      </c>
      <c r="E255" s="418">
        <v>347726</v>
      </c>
      <c r="F255" s="418">
        <v>21752587590</v>
      </c>
      <c r="G255" s="418">
        <v>192888525513</v>
      </c>
      <c r="H255" s="418"/>
      <c r="I255" s="418"/>
      <c r="J255" s="418"/>
    </row>
    <row r="256" spans="1:10" ht="15" customHeight="1">
      <c r="A256" s="518" t="s">
        <v>268</v>
      </c>
      <c r="B256" s="418">
        <v>477305</v>
      </c>
      <c r="C256" s="418">
        <v>28239987440</v>
      </c>
      <c r="D256" s="418">
        <v>221697424215</v>
      </c>
      <c r="E256" s="418">
        <v>329480</v>
      </c>
      <c r="F256" s="418">
        <v>20740494301</v>
      </c>
      <c r="G256" s="418">
        <v>184144996471</v>
      </c>
      <c r="H256" s="418"/>
      <c r="I256" s="418"/>
      <c r="J256" s="418"/>
    </row>
    <row r="257" spans="1:10" ht="15" customHeight="1">
      <c r="A257" s="518" t="s">
        <v>269</v>
      </c>
      <c r="B257" s="418">
        <v>482703</v>
      </c>
      <c r="C257" s="418">
        <v>28333253512</v>
      </c>
      <c r="D257" s="418">
        <v>222969909262</v>
      </c>
      <c r="E257" s="418">
        <v>323912</v>
      </c>
      <c r="F257" s="418">
        <v>21016668606</v>
      </c>
      <c r="G257" s="418">
        <v>186508175532</v>
      </c>
      <c r="H257" s="418"/>
      <c r="I257" s="418"/>
      <c r="J257" s="418"/>
    </row>
    <row r="258" spans="1:10" ht="15" customHeight="1">
      <c r="A258" s="518" t="s">
        <v>666</v>
      </c>
      <c r="B258" s="418">
        <v>464472</v>
      </c>
      <c r="C258" s="418">
        <v>27334325911</v>
      </c>
      <c r="D258" s="418">
        <v>216079584465</v>
      </c>
      <c r="E258" s="418">
        <v>293910</v>
      </c>
      <c r="F258" s="418">
        <v>19988622461</v>
      </c>
      <c r="G258" s="418">
        <v>178097371014</v>
      </c>
      <c r="H258" s="418"/>
      <c r="I258" s="418"/>
      <c r="J258" s="418"/>
    </row>
    <row r="259" spans="1:10" ht="15" customHeight="1">
      <c r="A259" s="518" t="s">
        <v>347</v>
      </c>
      <c r="B259" s="418">
        <v>465405</v>
      </c>
      <c r="C259" s="418">
        <v>26114545587</v>
      </c>
      <c r="D259" s="418">
        <v>205672104416.5</v>
      </c>
      <c r="E259" s="418">
        <v>296024</v>
      </c>
      <c r="F259" s="418">
        <v>19260802546</v>
      </c>
      <c r="G259" s="418">
        <v>171174494868</v>
      </c>
      <c r="H259" s="418"/>
      <c r="I259" s="418"/>
      <c r="J259" s="418"/>
    </row>
    <row r="260" spans="1:10" ht="15" customHeight="1">
      <c r="A260" s="517" t="s">
        <v>348</v>
      </c>
      <c r="B260" s="419">
        <v>545653</v>
      </c>
      <c r="C260" s="419">
        <v>29962366068</v>
      </c>
      <c r="D260" s="419">
        <v>235470719403</v>
      </c>
      <c r="E260" s="419">
        <v>342474</v>
      </c>
      <c r="F260" s="419">
        <v>22082687981</v>
      </c>
      <c r="G260" s="419">
        <v>196095771013.5</v>
      </c>
      <c r="H260" s="419"/>
      <c r="I260" s="419"/>
      <c r="J260" s="419"/>
    </row>
    <row r="261" spans="1:10" ht="15" customHeight="1">
      <c r="A261" s="518" t="s">
        <v>349</v>
      </c>
      <c r="B261" s="418">
        <v>508371</v>
      </c>
      <c r="C261" s="418">
        <v>26733145181</v>
      </c>
      <c r="D261" s="418">
        <v>210479184340.5</v>
      </c>
      <c r="E261" s="418">
        <v>317696</v>
      </c>
      <c r="F261" s="418">
        <v>19964899140</v>
      </c>
      <c r="G261" s="418">
        <v>176730712654</v>
      </c>
      <c r="H261" s="418"/>
      <c r="I261" s="418"/>
      <c r="J261" s="418"/>
    </row>
    <row r="262" spans="1:10" ht="15" customHeight="1">
      <c r="A262" s="518" t="s">
        <v>260</v>
      </c>
      <c r="B262" s="418">
        <v>536171</v>
      </c>
      <c r="C262" s="418">
        <v>27768468231</v>
      </c>
      <c r="D262" s="418">
        <v>217360128583</v>
      </c>
      <c r="E262" s="418">
        <v>321371</v>
      </c>
      <c r="F262" s="418">
        <v>20210463744</v>
      </c>
      <c r="G262" s="418">
        <v>179369792971</v>
      </c>
      <c r="H262" s="418"/>
      <c r="I262" s="418"/>
      <c r="J262" s="418"/>
    </row>
    <row r="263" spans="1:10" ht="15" customHeight="1">
      <c r="A263" s="518" t="s">
        <v>262</v>
      </c>
      <c r="B263" s="418">
        <v>574856</v>
      </c>
      <c r="C263" s="418">
        <v>29257791321</v>
      </c>
      <c r="D263" s="418">
        <v>228579577593.5</v>
      </c>
      <c r="E263" s="418">
        <v>343419</v>
      </c>
      <c r="F263" s="418">
        <v>21488663040</v>
      </c>
      <c r="G263" s="418">
        <v>190650347720</v>
      </c>
      <c r="H263" s="418"/>
      <c r="I263" s="418"/>
      <c r="J263" s="418"/>
    </row>
    <row r="264" spans="1:10" ht="15" customHeight="1">
      <c r="A264" s="518" t="s">
        <v>264</v>
      </c>
      <c r="B264" s="418">
        <v>591827</v>
      </c>
      <c r="C264" s="418">
        <v>29440596733</v>
      </c>
      <c r="D264" s="418">
        <v>227499044114</v>
      </c>
      <c r="E264" s="418">
        <v>349913</v>
      </c>
      <c r="F264" s="418">
        <v>21544014369</v>
      </c>
      <c r="G264" s="418">
        <v>190449491030</v>
      </c>
      <c r="H264" s="418"/>
      <c r="I264" s="418"/>
      <c r="J264" s="418"/>
    </row>
    <row r="265" spans="1:10" ht="15" customHeight="1">
      <c r="A265" s="518" t="s">
        <v>265</v>
      </c>
      <c r="B265" s="418">
        <v>618889</v>
      </c>
      <c r="C265" s="418">
        <v>31040354721</v>
      </c>
      <c r="D265" s="418">
        <v>239381392591</v>
      </c>
      <c r="E265" s="418">
        <v>361223</v>
      </c>
      <c r="F265" s="418">
        <v>22634688601</v>
      </c>
      <c r="G265" s="418">
        <v>200182223957</v>
      </c>
      <c r="H265" s="418"/>
      <c r="I265" s="418"/>
      <c r="J265" s="418"/>
    </row>
    <row r="266" spans="1:10" ht="15" customHeight="1">
      <c r="A266" s="518" t="s">
        <v>266</v>
      </c>
      <c r="B266" s="418">
        <v>554061</v>
      </c>
      <c r="C266" s="418">
        <v>27842829798</v>
      </c>
      <c r="D266" s="418">
        <v>216684494677.5</v>
      </c>
      <c r="E266" s="418">
        <v>322125</v>
      </c>
      <c r="F266" s="418">
        <v>20434778658</v>
      </c>
      <c r="G266" s="418">
        <v>181231654649</v>
      </c>
      <c r="H266" s="418"/>
      <c r="I266" s="418"/>
      <c r="J266" s="418"/>
    </row>
    <row r="267" spans="1:10" ht="15" customHeight="1">
      <c r="A267" s="518" t="s">
        <v>267</v>
      </c>
      <c r="B267" s="418">
        <v>577149</v>
      </c>
      <c r="C267" s="418">
        <v>29090242021</v>
      </c>
      <c r="D267" s="418">
        <v>227772935337</v>
      </c>
      <c r="E267" s="418">
        <v>338933</v>
      </c>
      <c r="F267" s="418">
        <v>21515112256</v>
      </c>
      <c r="G267" s="418">
        <v>190813822328</v>
      </c>
      <c r="H267" s="418"/>
      <c r="I267" s="418"/>
      <c r="J267" s="418"/>
    </row>
    <row r="268" spans="1:10" ht="15" customHeight="1">
      <c r="A268" s="518" t="s">
        <v>268</v>
      </c>
      <c r="B268" s="418">
        <v>576407</v>
      </c>
      <c r="C268" s="418">
        <v>29316588042</v>
      </c>
      <c r="D268" s="418">
        <v>229847034655</v>
      </c>
      <c r="E268" s="418">
        <v>340085</v>
      </c>
      <c r="F268" s="418">
        <v>21606593129</v>
      </c>
      <c r="G268" s="418">
        <v>191808638617</v>
      </c>
      <c r="H268" s="418"/>
      <c r="I268" s="418"/>
      <c r="J268" s="418"/>
    </row>
    <row r="269" spans="1:10" ht="15" customHeight="1">
      <c r="A269" s="518" t="s">
        <v>269</v>
      </c>
      <c r="B269" s="418">
        <v>564383</v>
      </c>
      <c r="C269" s="418">
        <v>29096185515</v>
      </c>
      <c r="D269" s="418">
        <v>228097410765.5</v>
      </c>
      <c r="E269" s="418">
        <v>337463</v>
      </c>
      <c r="F269" s="418">
        <v>21624882882</v>
      </c>
      <c r="G269" s="418">
        <v>191656599345</v>
      </c>
      <c r="H269" s="418"/>
      <c r="I269" s="418"/>
      <c r="J269" s="418"/>
    </row>
    <row r="270" spans="1:10" ht="15" customHeight="1">
      <c r="A270" s="518" t="s">
        <v>667</v>
      </c>
      <c r="B270" s="418">
        <v>550031</v>
      </c>
      <c r="C270" s="418">
        <v>28362164967</v>
      </c>
      <c r="D270" s="418">
        <v>223783366028.5</v>
      </c>
      <c r="E270" s="418">
        <v>309440</v>
      </c>
      <c r="F270" s="418">
        <v>20847238334</v>
      </c>
      <c r="G270" s="418">
        <v>185811286724</v>
      </c>
      <c r="H270" s="418"/>
      <c r="I270" s="418"/>
      <c r="J270" s="418"/>
    </row>
    <row r="271" spans="1:10" ht="15" customHeight="1">
      <c r="A271" s="518" t="s">
        <v>347</v>
      </c>
      <c r="B271" s="418">
        <v>502335</v>
      </c>
      <c r="C271" s="418">
        <v>25068827077</v>
      </c>
      <c r="D271" s="418">
        <v>197866335785.5</v>
      </c>
      <c r="E271" s="418">
        <v>284461</v>
      </c>
      <c r="F271" s="418">
        <v>18559744707</v>
      </c>
      <c r="G271" s="418">
        <v>165348674808</v>
      </c>
      <c r="H271" s="418"/>
      <c r="I271" s="418"/>
      <c r="J271" s="418"/>
    </row>
    <row r="272" spans="1:10" ht="15" customHeight="1">
      <c r="A272" s="517" t="s">
        <v>348</v>
      </c>
      <c r="B272" s="419">
        <v>575733</v>
      </c>
      <c r="C272" s="419">
        <v>28453063502</v>
      </c>
      <c r="D272" s="419">
        <v>223860271676.5</v>
      </c>
      <c r="E272" s="419">
        <v>323045</v>
      </c>
      <c r="F272" s="419">
        <v>21131186729</v>
      </c>
      <c r="G272" s="419">
        <v>187957291283</v>
      </c>
      <c r="H272" s="419"/>
      <c r="I272" s="419"/>
      <c r="J272" s="419"/>
    </row>
    <row r="273" spans="1:10" ht="15" customHeight="1">
      <c r="A273" s="518" t="s">
        <v>349</v>
      </c>
      <c r="B273" s="418">
        <v>538080</v>
      </c>
      <c r="C273" s="418">
        <v>26196557809</v>
      </c>
      <c r="D273" s="418">
        <v>206981669188</v>
      </c>
      <c r="E273" s="418">
        <v>302303</v>
      </c>
      <c r="F273" s="418">
        <v>19592812078</v>
      </c>
      <c r="G273" s="418">
        <v>173973876954</v>
      </c>
      <c r="H273" s="418"/>
      <c r="I273" s="418"/>
      <c r="J273" s="418"/>
    </row>
    <row r="274" spans="1:10" ht="15" customHeight="1">
      <c r="A274" s="518" t="s">
        <v>260</v>
      </c>
      <c r="B274" s="418">
        <v>592452</v>
      </c>
      <c r="C274" s="418">
        <v>28735408608</v>
      </c>
      <c r="D274" s="418">
        <v>226889257918</v>
      </c>
      <c r="E274" s="418">
        <v>322713</v>
      </c>
      <c r="F274" s="418">
        <v>21067403739</v>
      </c>
      <c r="G274" s="418">
        <v>187514558317</v>
      </c>
      <c r="H274" s="418"/>
      <c r="I274" s="418"/>
      <c r="J274" s="418"/>
    </row>
    <row r="275" spans="1:10" ht="15" customHeight="1">
      <c r="A275" s="518" t="s">
        <v>262</v>
      </c>
      <c r="B275" s="418">
        <v>624259</v>
      </c>
      <c r="C275" s="418">
        <v>29828469805</v>
      </c>
      <c r="D275" s="418">
        <v>235130341041.5</v>
      </c>
      <c r="E275" s="418">
        <v>344781</v>
      </c>
      <c r="F275" s="418">
        <v>22050697265</v>
      </c>
      <c r="G275" s="418">
        <v>196153897253</v>
      </c>
      <c r="H275" s="418"/>
      <c r="I275" s="418"/>
      <c r="J275" s="418"/>
    </row>
    <row r="276" spans="1:10" ht="15" customHeight="1">
      <c r="A276" s="518" t="s">
        <v>264</v>
      </c>
      <c r="B276" s="418">
        <v>619969</v>
      </c>
      <c r="C276" s="418">
        <v>29270069434</v>
      </c>
      <c r="D276" s="418">
        <v>228856515248</v>
      </c>
      <c r="E276" s="418">
        <v>338470</v>
      </c>
      <c r="F276" s="418">
        <v>21535574936</v>
      </c>
      <c r="G276" s="418">
        <v>191300540456.5</v>
      </c>
      <c r="H276" s="418"/>
      <c r="I276" s="418"/>
      <c r="J276" s="418"/>
    </row>
    <row r="277" spans="1:10" ht="15" customHeight="1">
      <c r="A277" s="518" t="s">
        <v>265</v>
      </c>
      <c r="B277" s="418">
        <v>614265</v>
      </c>
      <c r="C277" s="418">
        <v>29214512188</v>
      </c>
      <c r="D277" s="418">
        <v>227519342670</v>
      </c>
      <c r="E277" s="418">
        <v>329344</v>
      </c>
      <c r="F277" s="418">
        <v>21535355031</v>
      </c>
      <c r="G277" s="418">
        <v>191326461934</v>
      </c>
      <c r="H277" s="418"/>
      <c r="I277" s="418"/>
      <c r="J277" s="418"/>
    </row>
    <row r="278" spans="1:10" ht="15" customHeight="1">
      <c r="A278" s="518" t="s">
        <v>266</v>
      </c>
      <c r="B278" s="418">
        <v>593676</v>
      </c>
      <c r="C278" s="418">
        <v>27987987338</v>
      </c>
      <c r="D278" s="418">
        <v>219293023736</v>
      </c>
      <c r="E278" s="418">
        <v>320675</v>
      </c>
      <c r="F278" s="418">
        <v>20764012728</v>
      </c>
      <c r="G278" s="418">
        <v>184551730142</v>
      </c>
      <c r="H278" s="418"/>
      <c r="I278" s="418"/>
      <c r="J278" s="418"/>
    </row>
    <row r="279" spans="1:10" ht="15" customHeight="1">
      <c r="A279" s="518" t="s">
        <v>267</v>
      </c>
      <c r="B279" s="420">
        <v>638816</v>
      </c>
      <c r="C279" s="420">
        <v>30284479875</v>
      </c>
      <c r="D279" s="420">
        <v>237261783004</v>
      </c>
      <c r="E279" s="420">
        <v>342055</v>
      </c>
      <c r="F279" s="420">
        <v>22215391004</v>
      </c>
      <c r="G279" s="420">
        <v>197713447032</v>
      </c>
      <c r="H279" s="420"/>
      <c r="I279" s="420"/>
      <c r="J279" s="420"/>
    </row>
    <row r="280" spans="1:10" ht="15" customHeight="1">
      <c r="A280" s="518" t="s">
        <v>268</v>
      </c>
      <c r="B280" s="420">
        <v>618478</v>
      </c>
      <c r="C280" s="420">
        <v>29455833658</v>
      </c>
      <c r="D280" s="420">
        <v>230182636526</v>
      </c>
      <c r="E280" s="420">
        <v>331111</v>
      </c>
      <c r="F280" s="420">
        <v>21564735558</v>
      </c>
      <c r="G280" s="420">
        <v>192091953485</v>
      </c>
      <c r="H280" s="420"/>
      <c r="I280" s="420"/>
      <c r="J280" s="420"/>
    </row>
    <row r="281" spans="1:10" ht="15" customHeight="1">
      <c r="A281" s="518" t="s">
        <v>269</v>
      </c>
      <c r="B281" s="420">
        <v>589183</v>
      </c>
      <c r="C281" s="420">
        <v>28245135454</v>
      </c>
      <c r="D281" s="420">
        <v>220367479900</v>
      </c>
      <c r="E281" s="420">
        <v>314438</v>
      </c>
      <c r="F281" s="420">
        <v>20890029573</v>
      </c>
      <c r="G281" s="420">
        <v>185832282879</v>
      </c>
      <c r="H281" s="420"/>
      <c r="I281" s="420"/>
      <c r="J281" s="420"/>
    </row>
    <row r="282" spans="1:10" ht="15" customHeight="1">
      <c r="A282" s="518" t="s">
        <v>668</v>
      </c>
      <c r="B282" s="420">
        <v>591636</v>
      </c>
      <c r="C282" s="420">
        <v>29232328660</v>
      </c>
      <c r="D282" s="420">
        <v>228831793524.5</v>
      </c>
      <c r="E282" s="420">
        <v>302495</v>
      </c>
      <c r="F282" s="420">
        <v>21201560045</v>
      </c>
      <c r="G282" s="420">
        <v>189625432602</v>
      </c>
      <c r="H282" s="420"/>
      <c r="I282" s="420"/>
      <c r="J282" s="420"/>
    </row>
    <row r="283" spans="1:10" ht="15" customHeight="1">
      <c r="A283" s="518" t="s">
        <v>347</v>
      </c>
      <c r="B283" s="420">
        <v>610692</v>
      </c>
      <c r="C283" s="420">
        <v>29376970088</v>
      </c>
      <c r="D283" s="420">
        <v>230458710734.5</v>
      </c>
      <c r="E283" s="420">
        <v>326499</v>
      </c>
      <c r="F283" s="420">
        <v>21639429090</v>
      </c>
      <c r="G283" s="420">
        <v>193130591030</v>
      </c>
      <c r="H283" s="420"/>
      <c r="I283" s="420"/>
      <c r="J283" s="420"/>
    </row>
    <row r="284" spans="1:10" ht="15" customHeight="1">
      <c r="A284" s="517" t="s">
        <v>348</v>
      </c>
      <c r="B284" s="421">
        <v>662713</v>
      </c>
      <c r="C284" s="421">
        <v>32099935585</v>
      </c>
      <c r="D284" s="421">
        <v>251345044325</v>
      </c>
      <c r="E284" s="421">
        <v>355083</v>
      </c>
      <c r="F284" s="421">
        <v>23568207332</v>
      </c>
      <c r="G284" s="421">
        <v>210186904127</v>
      </c>
      <c r="H284" s="421"/>
      <c r="I284" s="421"/>
      <c r="J284" s="421"/>
    </row>
  </sheetData>
  <customSheetViews>
    <customSheetView guid="{6F28069D-A7F4-41D2-AA1B-4487F97E36F1}" showPageBreaks="1" printArea="1" showRuler="0">
      <rowBreaks count="1" manualBreakCount="1">
        <brk id="58" max="9" man="1"/>
      </rowBreaks>
      <pageMargins left="0.39370078740157483" right="0.39370078740157483" top="0.39370078740157483" bottom="0" header="0.19685039370078741" footer="0.11811023622047245"/>
      <printOptions horizontalCentered="1"/>
      <pageSetup paperSize="8" scale="95" orientation="landscape" horizontalDpi="4294967292" r:id="rId1"/>
      <headerFooter alignWithMargins="0"/>
    </customSheetView>
  </customSheetViews>
  <mergeCells count="25">
    <mergeCell ref="B175:J175"/>
    <mergeCell ref="A177:A178"/>
    <mergeCell ref="B177:D177"/>
    <mergeCell ref="E177:G177"/>
    <mergeCell ref="H177:J177"/>
    <mergeCell ref="A120:A121"/>
    <mergeCell ref="B120:D120"/>
    <mergeCell ref="E120:G120"/>
    <mergeCell ref="H120:J120"/>
    <mergeCell ref="B2:J2"/>
    <mergeCell ref="A4:A5"/>
    <mergeCell ref="B4:D4"/>
    <mergeCell ref="E4:G4"/>
    <mergeCell ref="H4:J4"/>
    <mergeCell ref="B61:J61"/>
    <mergeCell ref="A63:A64"/>
    <mergeCell ref="B63:D63"/>
    <mergeCell ref="E63:G63"/>
    <mergeCell ref="H63:J63"/>
    <mergeCell ref="B118:J118"/>
    <mergeCell ref="B232:J232"/>
    <mergeCell ref="A234:A235"/>
    <mergeCell ref="B234:D234"/>
    <mergeCell ref="E234:G234"/>
    <mergeCell ref="H234:J234"/>
  </mergeCells>
  <phoneticPr fontId="2"/>
  <printOptions horizontalCentered="1"/>
  <pageMargins left="0.39370078740157483" right="0.39370078740157483" top="0.59055118110236227" bottom="0" header="0.19685039370078741" footer="0.11811023622047245"/>
  <pageSetup paperSize="9" scale="66" orientation="landscape" horizontalDpi="4294967292" r:id="rId2"/>
  <headerFooter alignWithMargins="0"/>
  <rowBreaks count="3" manualBreakCount="3">
    <brk id="59" max="9" man="1"/>
    <brk id="116" max="9" man="1"/>
    <brk id="173"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0"/>
  <dimension ref="A1:AF92"/>
  <sheetViews>
    <sheetView zoomScale="60" zoomScaleNormal="60" workbookViewId="0">
      <pane xSplit="2" ySplit="9" topLeftCell="C10" activePane="bottomRight" state="frozen"/>
      <selection sqref="A1:R1"/>
      <selection pane="topRight" sqref="A1:R1"/>
      <selection pane="bottomLeft" sqref="A1:R1"/>
      <selection pane="bottomRight"/>
    </sheetView>
  </sheetViews>
  <sheetFormatPr defaultColWidth="9" defaultRowHeight="13"/>
  <cols>
    <col min="1" max="1" width="15.453125" style="6" bestFit="1" customWidth="1"/>
    <col min="2" max="2" width="20.453125" style="6" bestFit="1" customWidth="1"/>
    <col min="3" max="3" width="19.08984375" style="5" customWidth="1"/>
    <col min="4" max="4" width="19.26953125" style="5" customWidth="1"/>
    <col min="5" max="5" width="15.453125" style="5" bestFit="1" customWidth="1"/>
    <col min="6" max="6" width="16.08984375" style="5" customWidth="1"/>
    <col min="7" max="8" width="18" style="5" bestFit="1" customWidth="1"/>
    <col min="9" max="9" width="13" style="5" bestFit="1" customWidth="1"/>
    <col min="10" max="11" width="15.453125" style="5" bestFit="1" customWidth="1"/>
    <col min="12" max="12" width="18" style="5" bestFit="1" customWidth="1"/>
    <col min="13" max="15" width="15.453125" style="5" bestFit="1" customWidth="1"/>
    <col min="16" max="16" width="18" style="5" bestFit="1" customWidth="1"/>
    <col min="17" max="19" width="15.453125" style="5" bestFit="1" customWidth="1"/>
    <col min="20" max="20" width="18" style="5" bestFit="1" customWidth="1"/>
    <col min="21" max="21" width="15.453125" style="5" bestFit="1" customWidth="1"/>
    <col min="22" max="22" width="16.08984375" style="5" bestFit="1" customWidth="1"/>
    <col min="23" max="23" width="15.453125" style="5" bestFit="1" customWidth="1"/>
    <col min="24" max="24" width="18" style="5" bestFit="1" customWidth="1"/>
    <col min="25" max="25" width="13" style="5" bestFit="1" customWidth="1"/>
    <col min="26" max="28" width="15.453125" style="5" bestFit="1" customWidth="1"/>
    <col min="29" max="30" width="13" style="5" bestFit="1" customWidth="1"/>
    <col min="31" max="31" width="14.26953125" style="5" bestFit="1" customWidth="1"/>
    <col min="32" max="32" width="18" style="5" bestFit="1" customWidth="1"/>
    <col min="33" max="16384" width="9" style="5"/>
  </cols>
  <sheetData>
    <row r="1" spans="1:32" s="34" customFormat="1" ht="21" customHeight="1">
      <c r="A1" s="323"/>
      <c r="C1" s="324" t="s">
        <v>332</v>
      </c>
      <c r="D1" s="324"/>
      <c r="E1" s="324"/>
      <c r="F1" s="324"/>
      <c r="G1" s="324"/>
      <c r="H1" s="324"/>
      <c r="I1" s="324"/>
      <c r="J1" s="324"/>
      <c r="K1" s="324"/>
      <c r="L1" s="324"/>
      <c r="M1" s="324"/>
      <c r="N1" s="324"/>
      <c r="O1" s="323"/>
      <c r="P1" s="323"/>
      <c r="Q1" s="324" t="s">
        <v>333</v>
      </c>
      <c r="R1" s="324"/>
      <c r="S1" s="324"/>
      <c r="T1" s="324"/>
      <c r="U1" s="324"/>
      <c r="V1" s="324"/>
      <c r="W1" s="324"/>
      <c r="X1" s="324"/>
      <c r="Y1" s="324"/>
      <c r="Z1" s="324"/>
      <c r="AA1" s="324"/>
      <c r="AB1" s="324"/>
      <c r="AC1" s="324"/>
      <c r="AD1" s="324"/>
      <c r="AE1" s="323"/>
      <c r="AF1" s="323"/>
    </row>
    <row r="2" spans="1:32">
      <c r="D2" s="325"/>
      <c r="L2" s="326"/>
      <c r="O2" s="326"/>
      <c r="P2" s="8" t="s">
        <v>715</v>
      </c>
      <c r="X2" s="326"/>
      <c r="AF2" s="8" t="s">
        <v>715</v>
      </c>
    </row>
    <row r="3" spans="1:32" s="366" customFormat="1" ht="12">
      <c r="A3" s="797" t="s">
        <v>527</v>
      </c>
      <c r="B3" s="798"/>
      <c r="C3" s="803" t="s">
        <v>492</v>
      </c>
      <c r="D3" s="804"/>
      <c r="E3" s="781" t="s">
        <v>515</v>
      </c>
      <c r="F3" s="782"/>
      <c r="G3" s="782"/>
      <c r="H3" s="782"/>
      <c r="I3" s="782"/>
      <c r="J3" s="782"/>
      <c r="K3" s="782"/>
      <c r="L3" s="782"/>
      <c r="M3" s="787"/>
      <c r="N3" s="787"/>
      <c r="O3" s="787"/>
      <c r="P3" s="788"/>
      <c r="Q3" s="795" t="s">
        <v>528</v>
      </c>
      <c r="R3" s="795"/>
      <c r="S3" s="795"/>
      <c r="T3" s="795"/>
      <c r="U3" s="795" t="s">
        <v>435</v>
      </c>
      <c r="V3" s="795"/>
      <c r="W3" s="795"/>
      <c r="X3" s="795"/>
      <c r="Y3" s="795" t="s">
        <v>221</v>
      </c>
      <c r="Z3" s="795"/>
      <c r="AA3" s="795"/>
      <c r="AB3" s="795"/>
      <c r="AC3" s="795" t="s">
        <v>524</v>
      </c>
      <c r="AD3" s="795"/>
      <c r="AE3" s="795"/>
      <c r="AF3" s="795"/>
    </row>
    <row r="4" spans="1:32" s="366" customFormat="1" ht="12">
      <c r="A4" s="799"/>
      <c r="B4" s="800"/>
      <c r="C4" s="805"/>
      <c r="D4" s="806"/>
      <c r="E4" s="789" t="s">
        <v>499</v>
      </c>
      <c r="F4" s="790"/>
      <c r="G4" s="790"/>
      <c r="H4" s="791"/>
      <c r="I4" s="781" t="s">
        <v>520</v>
      </c>
      <c r="J4" s="782"/>
      <c r="K4" s="782"/>
      <c r="L4" s="783"/>
      <c r="M4" s="781" t="s">
        <v>521</v>
      </c>
      <c r="N4" s="782"/>
      <c r="O4" s="782"/>
      <c r="P4" s="783"/>
      <c r="Q4" s="795"/>
      <c r="R4" s="795"/>
      <c r="S4" s="795"/>
      <c r="T4" s="795"/>
      <c r="U4" s="795"/>
      <c r="V4" s="795"/>
      <c r="W4" s="795"/>
      <c r="X4" s="795"/>
      <c r="Y4" s="795"/>
      <c r="Z4" s="795"/>
      <c r="AA4" s="795"/>
      <c r="AB4" s="795"/>
      <c r="AC4" s="795"/>
      <c r="AD4" s="795"/>
      <c r="AE4" s="795"/>
      <c r="AF4" s="795"/>
    </row>
    <row r="5" spans="1:32" s="366" customFormat="1" ht="12">
      <c r="A5" s="801"/>
      <c r="B5" s="802"/>
      <c r="C5" s="359" t="s">
        <v>493</v>
      </c>
      <c r="D5" s="365" t="s">
        <v>494</v>
      </c>
      <c r="E5" s="359" t="s">
        <v>493</v>
      </c>
      <c r="F5" s="362" t="s">
        <v>516</v>
      </c>
      <c r="G5" s="359" t="s">
        <v>517</v>
      </c>
      <c r="H5" s="361" t="s">
        <v>494</v>
      </c>
      <c r="I5" s="359" t="s">
        <v>493</v>
      </c>
      <c r="J5" s="365" t="s">
        <v>516</v>
      </c>
      <c r="K5" s="359" t="s">
        <v>517</v>
      </c>
      <c r="L5" s="365" t="s">
        <v>494</v>
      </c>
      <c r="M5" s="359" t="s">
        <v>493</v>
      </c>
      <c r="N5" s="365" t="s">
        <v>516</v>
      </c>
      <c r="O5" s="359" t="s">
        <v>517</v>
      </c>
      <c r="P5" s="359" t="s">
        <v>494</v>
      </c>
      <c r="Q5" s="359" t="s">
        <v>493</v>
      </c>
      <c r="R5" s="365" t="s">
        <v>516</v>
      </c>
      <c r="S5" s="359" t="s">
        <v>517</v>
      </c>
      <c r="T5" s="362" t="s">
        <v>494</v>
      </c>
      <c r="U5" s="359" t="s">
        <v>493</v>
      </c>
      <c r="V5" s="367" t="s">
        <v>522</v>
      </c>
      <c r="W5" s="359" t="s">
        <v>517</v>
      </c>
      <c r="X5" s="365" t="s">
        <v>494</v>
      </c>
      <c r="Y5" s="359" t="s">
        <v>493</v>
      </c>
      <c r="Z5" s="365" t="s">
        <v>199</v>
      </c>
      <c r="AA5" s="359" t="s">
        <v>523</v>
      </c>
      <c r="AB5" s="365" t="s">
        <v>494</v>
      </c>
      <c r="AC5" s="359" t="s">
        <v>493</v>
      </c>
      <c r="AD5" s="365" t="s">
        <v>516</v>
      </c>
      <c r="AE5" s="359" t="s">
        <v>526</v>
      </c>
      <c r="AF5" s="359" t="s">
        <v>494</v>
      </c>
    </row>
    <row r="6" spans="1:32">
      <c r="A6" s="9"/>
      <c r="B6" s="10"/>
      <c r="C6" s="14" t="s">
        <v>495</v>
      </c>
      <c r="D6" s="15" t="s">
        <v>497</v>
      </c>
      <c r="E6" s="14" t="s">
        <v>495</v>
      </c>
      <c r="F6" s="15" t="s">
        <v>518</v>
      </c>
      <c r="G6" s="16" t="s">
        <v>595</v>
      </c>
      <c r="H6" s="15" t="s">
        <v>497</v>
      </c>
      <c r="I6" s="14" t="s">
        <v>495</v>
      </c>
      <c r="J6" s="15" t="s">
        <v>518</v>
      </c>
      <c r="K6" s="16" t="s">
        <v>595</v>
      </c>
      <c r="L6" s="15" t="s">
        <v>497</v>
      </c>
      <c r="M6" s="14" t="s">
        <v>495</v>
      </c>
      <c r="N6" s="15" t="s">
        <v>518</v>
      </c>
      <c r="O6" s="16" t="s">
        <v>595</v>
      </c>
      <c r="P6" s="14" t="s">
        <v>497</v>
      </c>
      <c r="Q6" s="14" t="s">
        <v>495</v>
      </c>
      <c r="R6" s="227" t="s">
        <v>518</v>
      </c>
      <c r="S6" s="16" t="s">
        <v>595</v>
      </c>
      <c r="T6" s="276" t="s">
        <v>497</v>
      </c>
      <c r="U6" s="14" t="s">
        <v>495</v>
      </c>
      <c r="V6" s="15" t="s">
        <v>530</v>
      </c>
      <c r="W6" s="16" t="s">
        <v>595</v>
      </c>
      <c r="X6" s="15" t="s">
        <v>497</v>
      </c>
      <c r="Y6" s="14" t="s">
        <v>495</v>
      </c>
      <c r="Z6" s="15" t="s">
        <v>203</v>
      </c>
      <c r="AA6" s="14" t="s">
        <v>497</v>
      </c>
      <c r="AB6" s="15" t="s">
        <v>497</v>
      </c>
      <c r="AC6" s="14" t="s">
        <v>495</v>
      </c>
      <c r="AD6" s="15" t="s">
        <v>518</v>
      </c>
      <c r="AE6" s="14" t="s">
        <v>497</v>
      </c>
      <c r="AF6" s="14" t="s">
        <v>497</v>
      </c>
    </row>
    <row r="7" spans="1:32" s="19" customFormat="1" ht="17.25" customHeight="1">
      <c r="A7" s="17" t="s">
        <v>716</v>
      </c>
      <c r="B7" s="18"/>
      <c r="C7" s="382">
        <v>1029528639</v>
      </c>
      <c r="D7" s="383">
        <v>12578526740.424</v>
      </c>
      <c r="E7" s="382">
        <v>540196580</v>
      </c>
      <c r="F7" s="383">
        <v>866465464</v>
      </c>
      <c r="G7" s="382">
        <v>1222121144.24</v>
      </c>
      <c r="H7" s="383">
        <v>8743570705.5200005</v>
      </c>
      <c r="I7" s="382">
        <v>10170046</v>
      </c>
      <c r="J7" s="383">
        <v>109134466</v>
      </c>
      <c r="K7" s="382">
        <v>518461367.43900001</v>
      </c>
      <c r="L7" s="383">
        <v>4053271682.1149998</v>
      </c>
      <c r="M7" s="382">
        <v>530026534</v>
      </c>
      <c r="N7" s="383">
        <v>757330998</v>
      </c>
      <c r="O7" s="382">
        <v>703659776.801</v>
      </c>
      <c r="P7" s="382">
        <v>4690299023.4049997</v>
      </c>
      <c r="Q7" s="382">
        <v>145635492</v>
      </c>
      <c r="R7" s="383">
        <v>235690595</v>
      </c>
      <c r="S7" s="382">
        <v>180547211.97</v>
      </c>
      <c r="T7" s="384">
        <v>1220290295.2019999</v>
      </c>
      <c r="U7" s="382">
        <v>341556875</v>
      </c>
      <c r="V7" s="383">
        <v>409728671</v>
      </c>
      <c r="W7" s="382">
        <v>368823735.227</v>
      </c>
      <c r="X7" s="383">
        <v>2399563984.8200002</v>
      </c>
      <c r="Y7" s="382">
        <v>7616771</v>
      </c>
      <c r="Z7" s="383">
        <v>242396351</v>
      </c>
      <c r="AA7" s="382">
        <v>161306391.08500001</v>
      </c>
      <c r="AB7" s="383">
        <v>99042598.996000007</v>
      </c>
      <c r="AC7" s="382">
        <v>2139692</v>
      </c>
      <c r="AD7" s="383">
        <v>14370970</v>
      </c>
      <c r="AE7" s="382">
        <v>162004006.64199999</v>
      </c>
      <c r="AF7" s="382">
        <v>116059155.88600001</v>
      </c>
    </row>
    <row r="8" spans="1:32" s="19" customFormat="1" ht="17.25" customHeight="1">
      <c r="A8" s="17" t="s">
        <v>717</v>
      </c>
      <c r="B8" s="18"/>
      <c r="C8" s="382">
        <v>1134078307</v>
      </c>
      <c r="D8" s="383">
        <v>13582194252.007999</v>
      </c>
      <c r="E8" s="382">
        <v>602310910</v>
      </c>
      <c r="F8" s="383">
        <v>946454444</v>
      </c>
      <c r="G8" s="382">
        <v>1361430753.1989999</v>
      </c>
      <c r="H8" s="383">
        <v>9531089061.3479996</v>
      </c>
      <c r="I8" s="382">
        <v>11929924</v>
      </c>
      <c r="J8" s="383">
        <v>111222142</v>
      </c>
      <c r="K8" s="382">
        <v>554033280.27600002</v>
      </c>
      <c r="L8" s="383">
        <v>4260559776.4510002</v>
      </c>
      <c r="M8" s="382">
        <v>590380986</v>
      </c>
      <c r="N8" s="383">
        <v>835232302</v>
      </c>
      <c r="O8" s="382">
        <v>807397472.92299998</v>
      </c>
      <c r="P8" s="382">
        <v>5270529284.8970003</v>
      </c>
      <c r="Q8" s="382">
        <v>156869190</v>
      </c>
      <c r="R8" s="383">
        <v>242668365</v>
      </c>
      <c r="S8" s="382">
        <v>190605053.514</v>
      </c>
      <c r="T8" s="384">
        <v>1283940250.372</v>
      </c>
      <c r="U8" s="382">
        <v>372422246</v>
      </c>
      <c r="V8" s="383">
        <v>446906683</v>
      </c>
      <c r="W8" s="382">
        <v>390941582.55900002</v>
      </c>
      <c r="X8" s="383">
        <v>2532591277.1890001</v>
      </c>
      <c r="Y8" s="382">
        <v>7961028</v>
      </c>
      <c r="Z8" s="383">
        <v>241775633</v>
      </c>
      <c r="AA8" s="382">
        <v>160907535.66600001</v>
      </c>
      <c r="AB8" s="383">
        <v>97426620.694000006</v>
      </c>
      <c r="AC8" s="382">
        <v>2475961</v>
      </c>
      <c r="AD8" s="383">
        <v>16746672</v>
      </c>
      <c r="AE8" s="382">
        <v>190269560.14899999</v>
      </c>
      <c r="AF8" s="382">
        <v>137147042.405</v>
      </c>
    </row>
    <row r="9" spans="1:32" s="19" customFormat="1" ht="17.25" customHeight="1">
      <c r="A9" s="20" t="s">
        <v>718</v>
      </c>
      <c r="B9" s="21"/>
      <c r="C9" s="327">
        <v>1262191454</v>
      </c>
      <c r="D9" s="327">
        <v>14402282007.924999</v>
      </c>
      <c r="E9" s="327">
        <v>685615690</v>
      </c>
      <c r="F9" s="327">
        <v>1038216664</v>
      </c>
      <c r="G9" s="327">
        <v>1469490404.1259999</v>
      </c>
      <c r="H9" s="327">
        <v>10163070168.375</v>
      </c>
      <c r="I9" s="327">
        <v>12661710</v>
      </c>
      <c r="J9" s="327">
        <v>109019816</v>
      </c>
      <c r="K9" s="327">
        <v>554211921.17700005</v>
      </c>
      <c r="L9" s="327">
        <v>4297264493.5950003</v>
      </c>
      <c r="M9" s="327">
        <v>672953980</v>
      </c>
      <c r="N9" s="327">
        <v>929196848</v>
      </c>
      <c r="O9" s="327">
        <v>915278482.949</v>
      </c>
      <c r="P9" s="327">
        <v>5865805674.7799997</v>
      </c>
      <c r="Q9" s="327">
        <v>160018215</v>
      </c>
      <c r="R9" s="327">
        <v>240446392</v>
      </c>
      <c r="S9" s="327">
        <v>194309391.336</v>
      </c>
      <c r="T9" s="327">
        <v>1310113807.4990001</v>
      </c>
      <c r="U9" s="327">
        <v>413715742</v>
      </c>
      <c r="V9" s="327">
        <v>491250049</v>
      </c>
      <c r="W9" s="327">
        <v>415460795.40799999</v>
      </c>
      <c r="X9" s="327">
        <v>2674837424.3460002</v>
      </c>
      <c r="Y9" s="327">
        <v>7849458</v>
      </c>
      <c r="Z9" s="327">
        <v>232294530</v>
      </c>
      <c r="AA9" s="327">
        <v>154621786.86700001</v>
      </c>
      <c r="AB9" s="327">
        <v>93831613.708000004</v>
      </c>
      <c r="AC9" s="327">
        <v>2841807</v>
      </c>
      <c r="AD9" s="327">
        <v>19233808</v>
      </c>
      <c r="AE9" s="327">
        <v>220393104.85299999</v>
      </c>
      <c r="AF9" s="327">
        <v>160428993.99700001</v>
      </c>
    </row>
    <row r="10" spans="1:32" ht="19.5" customHeight="1">
      <c r="A10" s="778" t="s">
        <v>498</v>
      </c>
      <c r="B10" s="23" t="s">
        <v>499</v>
      </c>
      <c r="C10" s="385">
        <v>959734347</v>
      </c>
      <c r="D10" s="385">
        <v>11486116589.433001</v>
      </c>
      <c r="E10" s="385">
        <v>503290480</v>
      </c>
      <c r="F10" s="385">
        <v>734655796</v>
      </c>
      <c r="G10" s="385">
        <v>1011038835.439</v>
      </c>
      <c r="H10" s="385">
        <v>8051172267.7309999</v>
      </c>
      <c r="I10" s="385">
        <v>6461647</v>
      </c>
      <c r="J10" s="385">
        <v>56606452</v>
      </c>
      <c r="K10" s="385">
        <v>362257979.05800003</v>
      </c>
      <c r="L10" s="385">
        <v>3193145859.625</v>
      </c>
      <c r="M10" s="385">
        <v>496828833</v>
      </c>
      <c r="N10" s="385">
        <v>678049344</v>
      </c>
      <c r="O10" s="385">
        <v>648780856.38100004</v>
      </c>
      <c r="P10" s="385">
        <v>4858026408.1059999</v>
      </c>
      <c r="Q10" s="385">
        <v>136905934</v>
      </c>
      <c r="R10" s="385">
        <v>208489738</v>
      </c>
      <c r="S10" s="385">
        <v>167741843.34400001</v>
      </c>
      <c r="T10" s="385">
        <v>1190697144.6329999</v>
      </c>
      <c r="U10" s="385">
        <v>318605526</v>
      </c>
      <c r="V10" s="385">
        <v>370655521</v>
      </c>
      <c r="W10" s="385">
        <v>292641557.42199999</v>
      </c>
      <c r="X10" s="385">
        <v>2166373944.3629999</v>
      </c>
      <c r="Y10" s="385">
        <v>5708220</v>
      </c>
      <c r="Z10" s="385">
        <v>129459009</v>
      </c>
      <c r="AA10" s="385">
        <v>85631696.040000007</v>
      </c>
      <c r="AB10" s="385">
        <v>27852149.127</v>
      </c>
      <c r="AC10" s="385">
        <v>932407</v>
      </c>
      <c r="AD10" s="385">
        <v>5661779</v>
      </c>
      <c r="AE10" s="385">
        <v>67723710.069000006</v>
      </c>
      <c r="AF10" s="385">
        <v>50021083.579000004</v>
      </c>
    </row>
    <row r="11" spans="1:32" ht="21" customHeight="1">
      <c r="A11" s="779"/>
      <c r="B11" s="355" t="s">
        <v>393</v>
      </c>
      <c r="C11" s="328">
        <v>486237872</v>
      </c>
      <c r="D11" s="328">
        <v>5755551496.2299995</v>
      </c>
      <c r="E11" s="328">
        <v>254156933</v>
      </c>
      <c r="F11" s="328">
        <v>360098148</v>
      </c>
      <c r="G11" s="328">
        <v>501845525.05000001</v>
      </c>
      <c r="H11" s="328">
        <v>3939985741.7820001</v>
      </c>
      <c r="I11" s="328">
        <v>3050464</v>
      </c>
      <c r="J11" s="328">
        <v>23949579</v>
      </c>
      <c r="K11" s="328">
        <v>167710879.65700001</v>
      </c>
      <c r="L11" s="328">
        <v>1470918822.1619999</v>
      </c>
      <c r="M11" s="328">
        <v>251106469</v>
      </c>
      <c r="N11" s="328">
        <v>336148569</v>
      </c>
      <c r="O11" s="328">
        <v>334134645.39300001</v>
      </c>
      <c r="P11" s="328">
        <v>2469066919.6199999</v>
      </c>
      <c r="Q11" s="328">
        <v>74358417</v>
      </c>
      <c r="R11" s="328">
        <v>117974912</v>
      </c>
      <c r="S11" s="328">
        <v>95853155.959000006</v>
      </c>
      <c r="T11" s="328">
        <v>673634131.35699999</v>
      </c>
      <c r="U11" s="328">
        <v>157569428</v>
      </c>
      <c r="V11" s="328">
        <v>178854875</v>
      </c>
      <c r="W11" s="328">
        <v>153335097.55000001</v>
      </c>
      <c r="X11" s="328">
        <v>1122245784.1960001</v>
      </c>
      <c r="Y11" s="328">
        <v>2718164</v>
      </c>
      <c r="Z11" s="328">
        <v>53490687</v>
      </c>
      <c r="AA11" s="328">
        <v>35493318.097000003</v>
      </c>
      <c r="AB11" s="328">
        <v>11426529.471000001</v>
      </c>
      <c r="AC11" s="328">
        <v>153094</v>
      </c>
      <c r="AD11" s="328">
        <v>953828</v>
      </c>
      <c r="AE11" s="328">
        <v>11426063.544</v>
      </c>
      <c r="AF11" s="328">
        <v>8259309.4239999996</v>
      </c>
    </row>
    <row r="12" spans="1:32" ht="21" customHeight="1">
      <c r="A12" s="779"/>
      <c r="B12" s="478" t="s">
        <v>394</v>
      </c>
      <c r="C12" s="328">
        <v>277937836</v>
      </c>
      <c r="D12" s="328">
        <v>2982804993.0710001</v>
      </c>
      <c r="E12" s="328">
        <v>144290569</v>
      </c>
      <c r="F12" s="328">
        <v>209665733</v>
      </c>
      <c r="G12" s="328">
        <v>258588678.23699999</v>
      </c>
      <c r="H12" s="328">
        <v>2004799203.046</v>
      </c>
      <c r="I12" s="328">
        <v>1613505</v>
      </c>
      <c r="J12" s="328">
        <v>16658716</v>
      </c>
      <c r="K12" s="328">
        <v>85953493.526999995</v>
      </c>
      <c r="L12" s="328">
        <v>741196077.125</v>
      </c>
      <c r="M12" s="328">
        <v>142677064</v>
      </c>
      <c r="N12" s="328">
        <v>193007017</v>
      </c>
      <c r="O12" s="328">
        <v>172635184.71000001</v>
      </c>
      <c r="P12" s="328">
        <v>1263603125.921</v>
      </c>
      <c r="Q12" s="328">
        <v>43417447</v>
      </c>
      <c r="R12" s="328">
        <v>62081659</v>
      </c>
      <c r="S12" s="328">
        <v>49344864.090999998</v>
      </c>
      <c r="T12" s="328">
        <v>346905812.52499998</v>
      </c>
      <c r="U12" s="328">
        <v>89672897</v>
      </c>
      <c r="V12" s="328">
        <v>103062964</v>
      </c>
      <c r="W12" s="328">
        <v>81568737.664000005</v>
      </c>
      <c r="X12" s="328">
        <v>596310081.28799999</v>
      </c>
      <c r="Y12" s="328">
        <v>1452473</v>
      </c>
      <c r="Z12" s="328">
        <v>40222108</v>
      </c>
      <c r="AA12" s="328">
        <v>26204625.866999999</v>
      </c>
      <c r="AB12" s="328">
        <v>8691760.5199999996</v>
      </c>
      <c r="AC12" s="328">
        <v>556923</v>
      </c>
      <c r="AD12" s="328">
        <v>3206303</v>
      </c>
      <c r="AE12" s="328">
        <v>36736227.539999999</v>
      </c>
      <c r="AF12" s="328">
        <v>26098135.692000002</v>
      </c>
    </row>
    <row r="13" spans="1:32" ht="21" customHeight="1">
      <c r="A13" s="779"/>
      <c r="B13" s="24" t="s">
        <v>395</v>
      </c>
      <c r="C13" s="328">
        <v>97098119</v>
      </c>
      <c r="D13" s="328">
        <v>1032321730.544</v>
      </c>
      <c r="E13" s="328">
        <v>52425290</v>
      </c>
      <c r="F13" s="328">
        <v>79741946</v>
      </c>
      <c r="G13" s="328">
        <v>98203750.655000001</v>
      </c>
      <c r="H13" s="328">
        <v>822170005.875</v>
      </c>
      <c r="I13" s="328">
        <v>773208</v>
      </c>
      <c r="J13" s="328">
        <v>4933306</v>
      </c>
      <c r="K13" s="328">
        <v>37851416.880000003</v>
      </c>
      <c r="L13" s="328">
        <v>338456825.70499998</v>
      </c>
      <c r="M13" s="328">
        <v>51652082</v>
      </c>
      <c r="N13" s="328">
        <v>74808640</v>
      </c>
      <c r="O13" s="328">
        <v>60352333.774999999</v>
      </c>
      <c r="P13" s="328">
        <v>483713180.17000002</v>
      </c>
      <c r="Q13" s="328">
        <v>7407997</v>
      </c>
      <c r="R13" s="328">
        <v>8739574</v>
      </c>
      <c r="S13" s="328">
        <v>6882505.5029999996</v>
      </c>
      <c r="T13" s="328">
        <v>55144035.472000003</v>
      </c>
      <c r="U13" s="328">
        <v>37123067</v>
      </c>
      <c r="V13" s="328">
        <v>49677759</v>
      </c>
      <c r="W13" s="328">
        <v>17906847.844000001</v>
      </c>
      <c r="X13" s="328">
        <v>144221629.414</v>
      </c>
      <c r="Y13" s="328">
        <v>568455</v>
      </c>
      <c r="Z13" s="328">
        <v>8782404</v>
      </c>
      <c r="AA13" s="328">
        <v>5668726.8399999999</v>
      </c>
      <c r="AB13" s="328">
        <v>1818779.1939999999</v>
      </c>
      <c r="AC13" s="328">
        <v>141765</v>
      </c>
      <c r="AD13" s="328">
        <v>835042</v>
      </c>
      <c r="AE13" s="328">
        <v>11195070.395</v>
      </c>
      <c r="AF13" s="328">
        <v>8967280.5889999997</v>
      </c>
    </row>
    <row r="14" spans="1:32" ht="21" customHeight="1">
      <c r="A14" s="779"/>
      <c r="B14" s="478" t="s">
        <v>396</v>
      </c>
      <c r="C14" s="328">
        <v>39894417</v>
      </c>
      <c r="D14" s="328">
        <v>630875591.73300004</v>
      </c>
      <c r="E14" s="328">
        <v>21199651</v>
      </c>
      <c r="F14" s="328">
        <v>32533728</v>
      </c>
      <c r="G14" s="328">
        <v>57431553.987999998</v>
      </c>
      <c r="H14" s="328">
        <v>469516070.68000001</v>
      </c>
      <c r="I14" s="328">
        <v>370606</v>
      </c>
      <c r="J14" s="328">
        <v>3430100</v>
      </c>
      <c r="K14" s="328">
        <v>25710333.976</v>
      </c>
      <c r="L14" s="328">
        <v>231401651.65900001</v>
      </c>
      <c r="M14" s="328">
        <v>20829045</v>
      </c>
      <c r="N14" s="328">
        <v>29103628</v>
      </c>
      <c r="O14" s="328">
        <v>31721220.011999998</v>
      </c>
      <c r="P14" s="328">
        <v>238114419.021</v>
      </c>
      <c r="Q14" s="328">
        <v>4955402</v>
      </c>
      <c r="R14" s="328">
        <v>8290024</v>
      </c>
      <c r="S14" s="328">
        <v>6598876.3200000003</v>
      </c>
      <c r="T14" s="328">
        <v>46368572.446000002</v>
      </c>
      <c r="U14" s="328">
        <v>13723823</v>
      </c>
      <c r="V14" s="328">
        <v>15492235</v>
      </c>
      <c r="W14" s="328">
        <v>15422161.370999999</v>
      </c>
      <c r="X14" s="328">
        <v>112051148.189</v>
      </c>
      <c r="Y14" s="328">
        <v>348782</v>
      </c>
      <c r="Z14" s="328">
        <v>8012494</v>
      </c>
      <c r="AA14" s="328">
        <v>5433731.6749999998</v>
      </c>
      <c r="AB14" s="328">
        <v>1739406.845</v>
      </c>
      <c r="AC14" s="328">
        <v>15541</v>
      </c>
      <c r="AD14" s="328">
        <v>125210</v>
      </c>
      <c r="AE14" s="328">
        <v>1610830.5</v>
      </c>
      <c r="AF14" s="328">
        <v>1200393.5730000001</v>
      </c>
    </row>
    <row r="15" spans="1:32" ht="19">
      <c r="A15" s="779"/>
      <c r="B15" s="478" t="s">
        <v>397</v>
      </c>
      <c r="C15" s="328">
        <v>16744663</v>
      </c>
      <c r="D15" s="328">
        <v>273175177.12099999</v>
      </c>
      <c r="E15" s="328">
        <v>8795107</v>
      </c>
      <c r="F15" s="328">
        <v>14755249</v>
      </c>
      <c r="G15" s="328">
        <v>24686209.243000001</v>
      </c>
      <c r="H15" s="328">
        <v>202816317.66800001</v>
      </c>
      <c r="I15" s="328">
        <v>161830</v>
      </c>
      <c r="J15" s="328">
        <v>2094434</v>
      </c>
      <c r="K15" s="328">
        <v>11151772.278999999</v>
      </c>
      <c r="L15" s="328">
        <v>100302348.99600001</v>
      </c>
      <c r="M15" s="328">
        <v>8633277</v>
      </c>
      <c r="N15" s="328">
        <v>12660815</v>
      </c>
      <c r="O15" s="328">
        <v>13534436.964</v>
      </c>
      <c r="P15" s="328">
        <v>102513968.67200001</v>
      </c>
      <c r="Q15" s="328">
        <v>2092968</v>
      </c>
      <c r="R15" s="328">
        <v>3469133</v>
      </c>
      <c r="S15" s="328">
        <v>2714496.5460000001</v>
      </c>
      <c r="T15" s="328">
        <v>19052056.587000001</v>
      </c>
      <c r="U15" s="328">
        <v>5833769</v>
      </c>
      <c r="V15" s="328">
        <v>6704539</v>
      </c>
      <c r="W15" s="328">
        <v>6630678.0729999999</v>
      </c>
      <c r="X15" s="328">
        <v>48524602.541000001</v>
      </c>
      <c r="Y15" s="328">
        <v>154287</v>
      </c>
      <c r="Z15" s="328">
        <v>5356456</v>
      </c>
      <c r="AA15" s="328">
        <v>3606224.6030000001</v>
      </c>
      <c r="AB15" s="328">
        <v>1186049.6170000001</v>
      </c>
      <c r="AC15" s="328">
        <v>22819</v>
      </c>
      <c r="AD15" s="328">
        <v>179453</v>
      </c>
      <c r="AE15" s="328">
        <v>2177835.63</v>
      </c>
      <c r="AF15" s="328">
        <v>1596150.7080000001</v>
      </c>
    </row>
    <row r="16" spans="1:32" ht="19.5" customHeight="1">
      <c r="A16" s="779"/>
      <c r="B16" s="24" t="s">
        <v>229</v>
      </c>
      <c r="C16" s="328">
        <v>9790541</v>
      </c>
      <c r="D16" s="328">
        <v>174829643.05199999</v>
      </c>
      <c r="E16" s="328">
        <v>5215886</v>
      </c>
      <c r="F16" s="328">
        <v>8428773</v>
      </c>
      <c r="G16" s="328">
        <v>16372327.865</v>
      </c>
      <c r="H16" s="328">
        <v>131771485.866</v>
      </c>
      <c r="I16" s="328">
        <v>109003</v>
      </c>
      <c r="J16" s="328">
        <v>1057083</v>
      </c>
      <c r="K16" s="328">
        <v>7566772.7230000002</v>
      </c>
      <c r="L16" s="328">
        <v>65737884.045999996</v>
      </c>
      <c r="M16" s="328">
        <v>5106883</v>
      </c>
      <c r="N16" s="328">
        <v>7371690</v>
      </c>
      <c r="O16" s="328">
        <v>8805555.1420000009</v>
      </c>
      <c r="P16" s="328">
        <v>66033601.82</v>
      </c>
      <c r="Q16" s="328">
        <v>1191112</v>
      </c>
      <c r="R16" s="328">
        <v>1975430</v>
      </c>
      <c r="S16" s="328">
        <v>1536518.959</v>
      </c>
      <c r="T16" s="328">
        <v>10789687.003</v>
      </c>
      <c r="U16" s="328">
        <v>3374686</v>
      </c>
      <c r="V16" s="328">
        <v>3849335</v>
      </c>
      <c r="W16" s="328">
        <v>4279040.3940000003</v>
      </c>
      <c r="X16" s="328">
        <v>30994631.414000001</v>
      </c>
      <c r="Y16" s="328">
        <v>103219</v>
      </c>
      <c r="Z16" s="328">
        <v>2505590</v>
      </c>
      <c r="AA16" s="328">
        <v>1701780.7609999999</v>
      </c>
      <c r="AB16" s="328">
        <v>545480.19900000002</v>
      </c>
      <c r="AC16" s="328">
        <v>8857</v>
      </c>
      <c r="AD16" s="328">
        <v>77523</v>
      </c>
      <c r="AE16" s="328">
        <v>983433.33499999996</v>
      </c>
      <c r="AF16" s="328">
        <v>728358.57</v>
      </c>
    </row>
    <row r="17" spans="1:32" ht="19.5" customHeight="1">
      <c r="A17" s="780"/>
      <c r="B17" s="410" t="s">
        <v>381</v>
      </c>
      <c r="C17" s="328">
        <v>32030899</v>
      </c>
      <c r="D17" s="328">
        <v>636557957.68200004</v>
      </c>
      <c r="E17" s="328">
        <v>17207044</v>
      </c>
      <c r="F17" s="328">
        <v>29432219</v>
      </c>
      <c r="G17" s="328">
        <v>53910790.401000001</v>
      </c>
      <c r="H17" s="328">
        <v>480113442.81400001</v>
      </c>
      <c r="I17" s="328">
        <v>383031</v>
      </c>
      <c r="J17" s="328">
        <v>4483234</v>
      </c>
      <c r="K17" s="328">
        <v>26313310.015999999</v>
      </c>
      <c r="L17" s="328">
        <v>245132249.93200001</v>
      </c>
      <c r="M17" s="328">
        <v>16824013</v>
      </c>
      <c r="N17" s="328">
        <v>24948985</v>
      </c>
      <c r="O17" s="328">
        <v>27597480.385000002</v>
      </c>
      <c r="P17" s="328">
        <v>234981192.882</v>
      </c>
      <c r="Q17" s="328">
        <v>3482591</v>
      </c>
      <c r="R17" s="328">
        <v>5959006</v>
      </c>
      <c r="S17" s="328">
        <v>4811425.966</v>
      </c>
      <c r="T17" s="328">
        <v>38802849.243000001</v>
      </c>
      <c r="U17" s="328">
        <v>11307856</v>
      </c>
      <c r="V17" s="328">
        <v>13013814</v>
      </c>
      <c r="W17" s="328">
        <v>13498994.526000001</v>
      </c>
      <c r="X17" s="328">
        <v>112026067.32099999</v>
      </c>
      <c r="Y17" s="328">
        <v>362840</v>
      </c>
      <c r="Z17" s="328">
        <v>11089270</v>
      </c>
      <c r="AA17" s="328">
        <v>7523288.1969999997</v>
      </c>
      <c r="AB17" s="328">
        <v>2444143.281</v>
      </c>
      <c r="AC17" s="328">
        <v>33408</v>
      </c>
      <c r="AD17" s="328">
        <v>284420</v>
      </c>
      <c r="AE17" s="328">
        <v>3594249.125</v>
      </c>
      <c r="AF17" s="328">
        <v>3171455.023</v>
      </c>
    </row>
    <row r="18" spans="1:32" ht="19.5" customHeight="1">
      <c r="A18" s="775" t="s">
        <v>413</v>
      </c>
      <c r="B18" s="23" t="s">
        <v>499</v>
      </c>
      <c r="C18" s="385">
        <v>495341184</v>
      </c>
      <c r="D18" s="385">
        <v>6267667699.5799999</v>
      </c>
      <c r="E18" s="385">
        <v>260749714</v>
      </c>
      <c r="F18" s="385">
        <v>385806335</v>
      </c>
      <c r="G18" s="385">
        <v>551397888.01600003</v>
      </c>
      <c r="H18" s="385">
        <v>4437869712.8400002</v>
      </c>
      <c r="I18" s="385">
        <v>3610391</v>
      </c>
      <c r="J18" s="385">
        <v>33272514</v>
      </c>
      <c r="K18" s="385">
        <v>207492109.30000001</v>
      </c>
      <c r="L18" s="385">
        <v>1847244895.279</v>
      </c>
      <c r="M18" s="385">
        <v>257139323</v>
      </c>
      <c r="N18" s="385">
        <v>352533821</v>
      </c>
      <c r="O18" s="385">
        <v>343905778.71600002</v>
      </c>
      <c r="P18" s="385">
        <v>2590624817.5609999</v>
      </c>
      <c r="Q18" s="385">
        <v>69363514</v>
      </c>
      <c r="R18" s="385">
        <v>108443459</v>
      </c>
      <c r="S18" s="385">
        <v>87324284.707000002</v>
      </c>
      <c r="T18" s="385">
        <v>620821820.653</v>
      </c>
      <c r="U18" s="385">
        <v>164733215</v>
      </c>
      <c r="V18" s="385">
        <v>191491330</v>
      </c>
      <c r="W18" s="385">
        <v>156645661.13999999</v>
      </c>
      <c r="X18" s="385">
        <v>1164918530.789</v>
      </c>
      <c r="Y18" s="385">
        <v>3222875</v>
      </c>
      <c r="Z18" s="385">
        <v>77334789</v>
      </c>
      <c r="AA18" s="385">
        <v>51319686.881999999</v>
      </c>
      <c r="AB18" s="385">
        <v>16831532.348000001</v>
      </c>
      <c r="AC18" s="385">
        <v>494741</v>
      </c>
      <c r="AD18" s="385">
        <v>3085999</v>
      </c>
      <c r="AE18" s="385">
        <v>36809577.894000001</v>
      </c>
      <c r="AF18" s="385">
        <v>27226102.949999999</v>
      </c>
    </row>
    <row r="19" spans="1:32" ht="21" customHeight="1">
      <c r="A19" s="776"/>
      <c r="B19" s="355" t="s">
        <v>393</v>
      </c>
      <c r="C19" s="328">
        <v>251395545</v>
      </c>
      <c r="D19" s="328">
        <v>3051647246.086</v>
      </c>
      <c r="E19" s="328">
        <v>131728622</v>
      </c>
      <c r="F19" s="328">
        <v>187985548</v>
      </c>
      <c r="G19" s="328">
        <v>265458750.803</v>
      </c>
      <c r="H19" s="328">
        <v>2100476092.4300001</v>
      </c>
      <c r="I19" s="328">
        <v>1647151</v>
      </c>
      <c r="J19" s="328">
        <v>13322498</v>
      </c>
      <c r="K19" s="328">
        <v>91851780.570999995</v>
      </c>
      <c r="L19" s="328">
        <v>813875299.93499994</v>
      </c>
      <c r="M19" s="328">
        <v>130081471</v>
      </c>
      <c r="N19" s="328">
        <v>174663050</v>
      </c>
      <c r="O19" s="328">
        <v>173606970.23199999</v>
      </c>
      <c r="P19" s="328">
        <v>1286600792.4949999</v>
      </c>
      <c r="Q19" s="328">
        <v>37999729</v>
      </c>
      <c r="R19" s="328">
        <v>61552261</v>
      </c>
      <c r="S19" s="328">
        <v>50049041.601999998</v>
      </c>
      <c r="T19" s="328">
        <v>351833332.95499998</v>
      </c>
      <c r="U19" s="328">
        <v>81585612</v>
      </c>
      <c r="V19" s="328">
        <v>92694357</v>
      </c>
      <c r="W19" s="328">
        <v>80186720.199000001</v>
      </c>
      <c r="X19" s="328">
        <v>588589911.25300002</v>
      </c>
      <c r="Y19" s="328">
        <v>1475561</v>
      </c>
      <c r="Z19" s="328">
        <v>30004659</v>
      </c>
      <c r="AA19" s="328">
        <v>19955387.754000001</v>
      </c>
      <c r="AB19" s="328">
        <v>6479491.2539999997</v>
      </c>
      <c r="AC19" s="328">
        <v>81582</v>
      </c>
      <c r="AD19" s="328">
        <v>500182</v>
      </c>
      <c r="AE19" s="328">
        <v>5921213.5590000004</v>
      </c>
      <c r="AF19" s="328">
        <v>4268418.1940000001</v>
      </c>
    </row>
    <row r="20" spans="1:32" ht="21" customHeight="1">
      <c r="A20" s="776"/>
      <c r="B20" s="478" t="s">
        <v>394</v>
      </c>
      <c r="C20" s="328">
        <v>129804745</v>
      </c>
      <c r="D20" s="328">
        <v>1486347014.6860001</v>
      </c>
      <c r="E20" s="328">
        <v>67666388</v>
      </c>
      <c r="F20" s="328">
        <v>100108696</v>
      </c>
      <c r="G20" s="328">
        <v>129231895.83499999</v>
      </c>
      <c r="H20" s="328">
        <v>1014915094.052</v>
      </c>
      <c r="I20" s="328">
        <v>844046</v>
      </c>
      <c r="J20" s="328">
        <v>9304818</v>
      </c>
      <c r="K20" s="328">
        <v>45545844.218999997</v>
      </c>
      <c r="L20" s="328">
        <v>397679057.03200001</v>
      </c>
      <c r="M20" s="328">
        <v>66822342</v>
      </c>
      <c r="N20" s="328">
        <v>90803878</v>
      </c>
      <c r="O20" s="328">
        <v>83686051.615999997</v>
      </c>
      <c r="P20" s="328">
        <v>617236037.01999998</v>
      </c>
      <c r="Q20" s="328">
        <v>19884531</v>
      </c>
      <c r="R20" s="328">
        <v>28969587</v>
      </c>
      <c r="S20" s="328">
        <v>23034805.135000002</v>
      </c>
      <c r="T20" s="328">
        <v>162072333.373</v>
      </c>
      <c r="U20" s="328">
        <v>41958197</v>
      </c>
      <c r="V20" s="328">
        <v>48409195</v>
      </c>
      <c r="W20" s="328">
        <v>39448804.575000003</v>
      </c>
      <c r="X20" s="328">
        <v>290005407.07599998</v>
      </c>
      <c r="Y20" s="328">
        <v>763053</v>
      </c>
      <c r="Z20" s="328">
        <v>22841451</v>
      </c>
      <c r="AA20" s="328">
        <v>14894896.968</v>
      </c>
      <c r="AB20" s="328">
        <v>5017187.0439999998</v>
      </c>
      <c r="AC20" s="328">
        <v>295629</v>
      </c>
      <c r="AD20" s="328">
        <v>1755802</v>
      </c>
      <c r="AE20" s="328">
        <v>20139735.414999999</v>
      </c>
      <c r="AF20" s="328">
        <v>14336993.141000001</v>
      </c>
    </row>
    <row r="21" spans="1:32" ht="21" customHeight="1">
      <c r="A21" s="776"/>
      <c r="B21" s="24" t="s">
        <v>395</v>
      </c>
      <c r="C21" s="328">
        <v>43116629</v>
      </c>
      <c r="D21" s="328">
        <v>465896051.139</v>
      </c>
      <c r="E21" s="328">
        <v>23407883</v>
      </c>
      <c r="F21" s="328">
        <v>35734664</v>
      </c>
      <c r="G21" s="328">
        <v>44495552.114</v>
      </c>
      <c r="H21" s="328">
        <v>372872954.24299997</v>
      </c>
      <c r="I21" s="328">
        <v>353039</v>
      </c>
      <c r="J21" s="328">
        <v>2282673</v>
      </c>
      <c r="K21" s="328">
        <v>17328836.409000002</v>
      </c>
      <c r="L21" s="328">
        <v>155112647.67500001</v>
      </c>
      <c r="M21" s="328">
        <v>23054844</v>
      </c>
      <c r="N21" s="328">
        <v>33451991</v>
      </c>
      <c r="O21" s="328">
        <v>27166715.704999998</v>
      </c>
      <c r="P21" s="328">
        <v>217760306.56799999</v>
      </c>
      <c r="Q21" s="328">
        <v>3229504</v>
      </c>
      <c r="R21" s="328">
        <v>3924414</v>
      </c>
      <c r="S21" s="328">
        <v>3064084.35</v>
      </c>
      <c r="T21" s="328">
        <v>24556720.727000002</v>
      </c>
      <c r="U21" s="328">
        <v>16418806</v>
      </c>
      <c r="V21" s="328">
        <v>22070950</v>
      </c>
      <c r="W21" s="328">
        <v>7914885.2460000003</v>
      </c>
      <c r="X21" s="328">
        <v>63778633.306000002</v>
      </c>
      <c r="Y21" s="328">
        <v>260095</v>
      </c>
      <c r="Z21" s="328">
        <v>4065542</v>
      </c>
      <c r="AA21" s="328">
        <v>2624104.7340000002</v>
      </c>
      <c r="AB21" s="328">
        <v>842225.00800000003</v>
      </c>
      <c r="AC21" s="328">
        <v>60436</v>
      </c>
      <c r="AD21" s="328">
        <v>355640</v>
      </c>
      <c r="AE21" s="328">
        <v>4797418.7949999999</v>
      </c>
      <c r="AF21" s="328">
        <v>3845517.855</v>
      </c>
    </row>
    <row r="22" spans="1:32" ht="21" customHeight="1">
      <c r="A22" s="776"/>
      <c r="B22" s="478" t="s">
        <v>396</v>
      </c>
      <c r="C22" s="328">
        <v>28142070</v>
      </c>
      <c r="D22" s="328">
        <v>451904822.50199997</v>
      </c>
      <c r="E22" s="328">
        <v>14999892</v>
      </c>
      <c r="F22" s="328">
        <v>23090774</v>
      </c>
      <c r="G22" s="328">
        <v>41154273.523999996</v>
      </c>
      <c r="H22" s="328">
        <v>337608622.30900002</v>
      </c>
      <c r="I22" s="328">
        <v>269606</v>
      </c>
      <c r="J22" s="328">
        <v>2533617</v>
      </c>
      <c r="K22" s="328">
        <v>18667157.943999998</v>
      </c>
      <c r="L22" s="328">
        <v>168561237.965</v>
      </c>
      <c r="M22" s="328">
        <v>14730286</v>
      </c>
      <c r="N22" s="328">
        <v>20557157</v>
      </c>
      <c r="O22" s="328">
        <v>22487115.579999998</v>
      </c>
      <c r="P22" s="328">
        <v>169047384.34400001</v>
      </c>
      <c r="Q22" s="328">
        <v>3415417</v>
      </c>
      <c r="R22" s="328">
        <v>5770213</v>
      </c>
      <c r="S22" s="328">
        <v>4602049.8859999999</v>
      </c>
      <c r="T22" s="328">
        <v>32332062.324000001</v>
      </c>
      <c r="U22" s="328">
        <v>9716126</v>
      </c>
      <c r="V22" s="328">
        <v>10992024</v>
      </c>
      <c r="W22" s="328">
        <v>10981727.875</v>
      </c>
      <c r="X22" s="328">
        <v>79848853.618000001</v>
      </c>
      <c r="Y22" s="328">
        <v>253360</v>
      </c>
      <c r="Z22" s="328">
        <v>5929877</v>
      </c>
      <c r="AA22" s="328">
        <v>4025149.5329999998</v>
      </c>
      <c r="AB22" s="328">
        <v>1292147.0830000001</v>
      </c>
      <c r="AC22" s="328">
        <v>10635</v>
      </c>
      <c r="AD22" s="328">
        <v>85450</v>
      </c>
      <c r="AE22" s="328">
        <v>1103374.3700000001</v>
      </c>
      <c r="AF22" s="328">
        <v>823137.16799999995</v>
      </c>
    </row>
    <row r="23" spans="1:32" ht="21" customHeight="1">
      <c r="A23" s="776"/>
      <c r="B23" s="478" t="s">
        <v>397</v>
      </c>
      <c r="C23" s="328">
        <v>11354705</v>
      </c>
      <c r="D23" s="328">
        <v>192243262.94299999</v>
      </c>
      <c r="E23" s="328">
        <v>5988191</v>
      </c>
      <c r="F23" s="328">
        <v>10182668</v>
      </c>
      <c r="G23" s="328">
        <v>17397552.074999999</v>
      </c>
      <c r="H23" s="328">
        <v>143849201.498</v>
      </c>
      <c r="I23" s="328">
        <v>117478</v>
      </c>
      <c r="J23" s="328">
        <v>1555639</v>
      </c>
      <c r="K23" s="328">
        <v>8061066.3300000001</v>
      </c>
      <c r="L23" s="328">
        <v>72829357.046000004</v>
      </c>
      <c r="M23" s="328">
        <v>5870713</v>
      </c>
      <c r="N23" s="328">
        <v>8627029</v>
      </c>
      <c r="O23" s="328">
        <v>9336485.7449999992</v>
      </c>
      <c r="P23" s="328">
        <v>71019844.452000007</v>
      </c>
      <c r="Q23" s="328">
        <v>1381870</v>
      </c>
      <c r="R23" s="328">
        <v>2317497</v>
      </c>
      <c r="S23" s="328">
        <v>1827572.3670000001</v>
      </c>
      <c r="T23" s="328">
        <v>12837490.127</v>
      </c>
      <c r="U23" s="328">
        <v>3968724</v>
      </c>
      <c r="V23" s="328">
        <v>4570717</v>
      </c>
      <c r="W23" s="328">
        <v>4570122.5930000003</v>
      </c>
      <c r="X23" s="328">
        <v>33511323.191</v>
      </c>
      <c r="Y23" s="328">
        <v>112049</v>
      </c>
      <c r="Z23" s="328">
        <v>3999010</v>
      </c>
      <c r="AA23" s="328">
        <v>2693439.3829999999</v>
      </c>
      <c r="AB23" s="328">
        <v>887260.41899999999</v>
      </c>
      <c r="AC23" s="328">
        <v>15920</v>
      </c>
      <c r="AD23" s="328">
        <v>128637</v>
      </c>
      <c r="AE23" s="328">
        <v>1574149.3</v>
      </c>
      <c r="AF23" s="328">
        <v>1157987.7080000001</v>
      </c>
    </row>
    <row r="24" spans="1:32" ht="19.5" customHeight="1">
      <c r="A24" s="776"/>
      <c r="B24" s="24" t="s">
        <v>229</v>
      </c>
      <c r="C24" s="328">
        <v>6809745</v>
      </c>
      <c r="D24" s="328">
        <v>123649514.15800001</v>
      </c>
      <c r="E24" s="328">
        <v>3640919</v>
      </c>
      <c r="F24" s="328">
        <v>5909182</v>
      </c>
      <c r="G24" s="328">
        <v>11568681.037</v>
      </c>
      <c r="H24" s="328">
        <v>93157323.716999993</v>
      </c>
      <c r="I24" s="328">
        <v>77861</v>
      </c>
      <c r="J24" s="328">
        <v>757182</v>
      </c>
      <c r="K24" s="328">
        <v>5378678.1459999997</v>
      </c>
      <c r="L24" s="328">
        <v>46711262.023000002</v>
      </c>
      <c r="M24" s="328">
        <v>3563058</v>
      </c>
      <c r="N24" s="328">
        <v>5152000</v>
      </c>
      <c r="O24" s="328">
        <v>6190002.8909999998</v>
      </c>
      <c r="P24" s="328">
        <v>46446061.693999998</v>
      </c>
      <c r="Q24" s="328">
        <v>807423</v>
      </c>
      <c r="R24" s="328">
        <v>1354920</v>
      </c>
      <c r="S24" s="328">
        <v>1058116.202</v>
      </c>
      <c r="T24" s="328">
        <v>7430783.4340000004</v>
      </c>
      <c r="U24" s="328">
        <v>2355515</v>
      </c>
      <c r="V24" s="328">
        <v>2697034</v>
      </c>
      <c r="W24" s="328">
        <v>3061539.645</v>
      </c>
      <c r="X24" s="328">
        <v>22200455.620000001</v>
      </c>
      <c r="Y24" s="328">
        <v>73626</v>
      </c>
      <c r="Z24" s="328">
        <v>1796649</v>
      </c>
      <c r="AA24" s="328">
        <v>1221939.156</v>
      </c>
      <c r="AB24" s="328">
        <v>389989.47600000002</v>
      </c>
      <c r="AC24" s="328">
        <v>5888</v>
      </c>
      <c r="AD24" s="328">
        <v>50642</v>
      </c>
      <c r="AE24" s="328">
        <v>639606.69499999995</v>
      </c>
      <c r="AF24" s="328">
        <v>470961.91100000002</v>
      </c>
    </row>
    <row r="25" spans="1:32" ht="19.5" customHeight="1">
      <c r="A25" s="777"/>
      <c r="B25" s="410" t="s">
        <v>381</v>
      </c>
      <c r="C25" s="329">
        <v>24717745</v>
      </c>
      <c r="D25" s="329">
        <v>495979788.06599998</v>
      </c>
      <c r="E25" s="329">
        <v>13317819</v>
      </c>
      <c r="F25" s="329">
        <v>22794803</v>
      </c>
      <c r="G25" s="329">
        <v>42091182.627999999</v>
      </c>
      <c r="H25" s="329">
        <v>374990424.59100002</v>
      </c>
      <c r="I25" s="329">
        <v>301210</v>
      </c>
      <c r="J25" s="329">
        <v>3516087</v>
      </c>
      <c r="K25" s="329">
        <v>20658745.681000002</v>
      </c>
      <c r="L25" s="329">
        <v>192476033.60299999</v>
      </c>
      <c r="M25" s="329">
        <v>13016609</v>
      </c>
      <c r="N25" s="329">
        <v>19278716</v>
      </c>
      <c r="O25" s="329">
        <v>21432436.947000001</v>
      </c>
      <c r="P25" s="329">
        <v>182514390.98800001</v>
      </c>
      <c r="Q25" s="329">
        <v>2645040</v>
      </c>
      <c r="R25" s="329">
        <v>4554567</v>
      </c>
      <c r="S25" s="329">
        <v>3688615.165</v>
      </c>
      <c r="T25" s="329">
        <v>29759097.713</v>
      </c>
      <c r="U25" s="329">
        <v>8730235</v>
      </c>
      <c r="V25" s="329">
        <v>10057053</v>
      </c>
      <c r="W25" s="329">
        <v>10481861.006999999</v>
      </c>
      <c r="X25" s="329">
        <v>86983946.724999994</v>
      </c>
      <c r="Y25" s="329">
        <v>285131</v>
      </c>
      <c r="Z25" s="329">
        <v>8697601</v>
      </c>
      <c r="AA25" s="329">
        <v>5904769.3540000003</v>
      </c>
      <c r="AB25" s="329">
        <v>1923232.064</v>
      </c>
      <c r="AC25" s="329">
        <v>24651</v>
      </c>
      <c r="AD25" s="329">
        <v>209646</v>
      </c>
      <c r="AE25" s="329">
        <v>2634079.7599999998</v>
      </c>
      <c r="AF25" s="329">
        <v>2323086.9730000002</v>
      </c>
    </row>
    <row r="26" spans="1:32" ht="19.5" customHeight="1">
      <c r="A26" s="775" t="s">
        <v>500</v>
      </c>
      <c r="B26" s="23" t="s">
        <v>499</v>
      </c>
      <c r="C26" s="328">
        <v>1275466</v>
      </c>
      <c r="D26" s="328">
        <v>18423447.901999999</v>
      </c>
      <c r="E26" s="328">
        <v>674665</v>
      </c>
      <c r="F26" s="328">
        <v>1039077</v>
      </c>
      <c r="G26" s="328">
        <v>1645873.3060000001</v>
      </c>
      <c r="H26" s="328">
        <v>13475583.694</v>
      </c>
      <c r="I26" s="328">
        <v>13636</v>
      </c>
      <c r="J26" s="328">
        <v>134983</v>
      </c>
      <c r="K26" s="328">
        <v>756775.777</v>
      </c>
      <c r="L26" s="328">
        <v>6747779.8569999998</v>
      </c>
      <c r="M26" s="328">
        <v>661029</v>
      </c>
      <c r="N26" s="328">
        <v>904094</v>
      </c>
      <c r="O26" s="328">
        <v>889097.52899999998</v>
      </c>
      <c r="P26" s="328">
        <v>6727803.8370000003</v>
      </c>
      <c r="Q26" s="328">
        <v>165461</v>
      </c>
      <c r="R26" s="328">
        <v>270415</v>
      </c>
      <c r="S26" s="328">
        <v>224625.02600000001</v>
      </c>
      <c r="T26" s="328">
        <v>1598894.794</v>
      </c>
      <c r="U26" s="328">
        <v>434129</v>
      </c>
      <c r="V26" s="328">
        <v>505800</v>
      </c>
      <c r="W26" s="328">
        <v>433263.67800000001</v>
      </c>
      <c r="X26" s="328">
        <v>3196950.03</v>
      </c>
      <c r="Y26" s="328">
        <v>11876</v>
      </c>
      <c r="Z26" s="328">
        <v>316504</v>
      </c>
      <c r="AA26" s="328">
        <v>211423.79</v>
      </c>
      <c r="AB26" s="328">
        <v>87733.343999999997</v>
      </c>
      <c r="AC26" s="328">
        <v>1211</v>
      </c>
      <c r="AD26" s="328">
        <v>7407</v>
      </c>
      <c r="AE26" s="328">
        <v>86034.65</v>
      </c>
      <c r="AF26" s="328">
        <v>64286.04</v>
      </c>
    </row>
    <row r="27" spans="1:32" ht="21" customHeight="1">
      <c r="A27" s="776"/>
      <c r="B27" s="355" t="s">
        <v>393</v>
      </c>
      <c r="C27" s="328">
        <v>389990</v>
      </c>
      <c r="D27" s="328">
        <v>6132554.1639999999</v>
      </c>
      <c r="E27" s="328">
        <v>203947</v>
      </c>
      <c r="F27" s="328">
        <v>301888</v>
      </c>
      <c r="G27" s="328">
        <v>531734.83100000001</v>
      </c>
      <c r="H27" s="328">
        <v>4385319.4019999998</v>
      </c>
      <c r="I27" s="328">
        <v>4453</v>
      </c>
      <c r="J27" s="328">
        <v>41810</v>
      </c>
      <c r="K27" s="328">
        <v>249115.82500000001</v>
      </c>
      <c r="L27" s="328">
        <v>2248168.5839999998</v>
      </c>
      <c r="M27" s="328">
        <v>199494</v>
      </c>
      <c r="N27" s="328">
        <v>260078</v>
      </c>
      <c r="O27" s="328">
        <v>282619.00599999999</v>
      </c>
      <c r="P27" s="328">
        <v>2137150.818</v>
      </c>
      <c r="Q27" s="328">
        <v>58315</v>
      </c>
      <c r="R27" s="328">
        <v>103326</v>
      </c>
      <c r="S27" s="328">
        <v>91515.576000000001</v>
      </c>
      <c r="T27" s="328">
        <v>643799.79099999997</v>
      </c>
      <c r="U27" s="328">
        <v>127633</v>
      </c>
      <c r="V27" s="328">
        <v>142336</v>
      </c>
      <c r="W27" s="328">
        <v>145039.372</v>
      </c>
      <c r="X27" s="328">
        <v>1063442.882</v>
      </c>
      <c r="Y27" s="328">
        <v>3894</v>
      </c>
      <c r="Z27" s="328">
        <v>95777</v>
      </c>
      <c r="AA27" s="328">
        <v>64222.008000000002</v>
      </c>
      <c r="AB27" s="328">
        <v>32970.22</v>
      </c>
      <c r="AC27" s="328">
        <v>95</v>
      </c>
      <c r="AD27" s="328">
        <v>856</v>
      </c>
      <c r="AE27" s="328">
        <v>9729.49</v>
      </c>
      <c r="AF27" s="328">
        <v>7021.8689999999997</v>
      </c>
    </row>
    <row r="28" spans="1:32" ht="21" customHeight="1">
      <c r="A28" s="776"/>
      <c r="B28" s="478" t="s">
        <v>394</v>
      </c>
      <c r="C28" s="328">
        <v>499626</v>
      </c>
      <c r="D28" s="328">
        <v>5725832.3959999997</v>
      </c>
      <c r="E28" s="328">
        <v>261643</v>
      </c>
      <c r="F28" s="328">
        <v>391692</v>
      </c>
      <c r="G28" s="328">
        <v>512348.82699999999</v>
      </c>
      <c r="H28" s="328">
        <v>3984961.9389999998</v>
      </c>
      <c r="I28" s="328">
        <v>3919</v>
      </c>
      <c r="J28" s="328">
        <v>41578</v>
      </c>
      <c r="K28" s="328">
        <v>200851.402</v>
      </c>
      <c r="L28" s="328">
        <v>1719168.4820000001</v>
      </c>
      <c r="M28" s="328">
        <v>257724</v>
      </c>
      <c r="N28" s="328">
        <v>350114</v>
      </c>
      <c r="O28" s="328">
        <v>311497.42499999999</v>
      </c>
      <c r="P28" s="328">
        <v>2265793.4569999999</v>
      </c>
      <c r="Q28" s="328">
        <v>72814</v>
      </c>
      <c r="R28" s="328">
        <v>110586</v>
      </c>
      <c r="S28" s="328">
        <v>86517.191999999995</v>
      </c>
      <c r="T28" s="328">
        <v>607179.87600000005</v>
      </c>
      <c r="U28" s="328">
        <v>164439</v>
      </c>
      <c r="V28" s="328">
        <v>190085</v>
      </c>
      <c r="W28" s="328">
        <v>149777.38399999999</v>
      </c>
      <c r="X28" s="328">
        <v>1079498.406</v>
      </c>
      <c r="Y28" s="328">
        <v>3444</v>
      </c>
      <c r="Z28" s="328">
        <v>99382</v>
      </c>
      <c r="AA28" s="328">
        <v>65041.150999999998</v>
      </c>
      <c r="AB28" s="328">
        <v>22222.681</v>
      </c>
      <c r="AC28" s="328">
        <v>730</v>
      </c>
      <c r="AD28" s="328">
        <v>3971</v>
      </c>
      <c r="AE28" s="328">
        <v>44408.639999999999</v>
      </c>
      <c r="AF28" s="328">
        <v>31969.493999999999</v>
      </c>
    </row>
    <row r="29" spans="1:32" ht="21" customHeight="1">
      <c r="A29" s="776"/>
      <c r="B29" s="24" t="s">
        <v>395</v>
      </c>
      <c r="C29" s="328">
        <v>149498</v>
      </c>
      <c r="D29" s="328">
        <v>1721897.1129999999</v>
      </c>
      <c r="E29" s="328">
        <v>81008</v>
      </c>
      <c r="F29" s="328">
        <v>124278</v>
      </c>
      <c r="G29" s="328">
        <v>166707.98000000001</v>
      </c>
      <c r="H29" s="328">
        <v>1408127.419</v>
      </c>
      <c r="I29" s="328">
        <v>1468</v>
      </c>
      <c r="J29" s="328">
        <v>9363</v>
      </c>
      <c r="K29" s="328">
        <v>73152.493000000002</v>
      </c>
      <c r="L29" s="328">
        <v>657081.19400000002</v>
      </c>
      <c r="M29" s="328">
        <v>79540</v>
      </c>
      <c r="N29" s="328">
        <v>114915</v>
      </c>
      <c r="O29" s="328">
        <v>93555.486999999994</v>
      </c>
      <c r="P29" s="328">
        <v>751046.22499999998</v>
      </c>
      <c r="Q29" s="328">
        <v>11532</v>
      </c>
      <c r="R29" s="328">
        <v>14562</v>
      </c>
      <c r="S29" s="328">
        <v>10868.476000000001</v>
      </c>
      <c r="T29" s="328">
        <v>87039.591</v>
      </c>
      <c r="U29" s="328">
        <v>56711</v>
      </c>
      <c r="V29" s="328">
        <v>75884</v>
      </c>
      <c r="W29" s="328">
        <v>25791.080999999998</v>
      </c>
      <c r="X29" s="328">
        <v>206509.12599999999</v>
      </c>
      <c r="Y29" s="328">
        <v>1028</v>
      </c>
      <c r="Z29" s="328">
        <v>16527</v>
      </c>
      <c r="AA29" s="328">
        <v>10696.037</v>
      </c>
      <c r="AB29" s="328">
        <v>3394.6170000000002</v>
      </c>
      <c r="AC29" s="328">
        <v>247</v>
      </c>
      <c r="AD29" s="328">
        <v>1659</v>
      </c>
      <c r="AE29" s="328">
        <v>21032.95</v>
      </c>
      <c r="AF29" s="328">
        <v>16826.36</v>
      </c>
    </row>
    <row r="30" spans="1:32" ht="21" customHeight="1">
      <c r="A30" s="776"/>
      <c r="B30" s="478" t="s">
        <v>396</v>
      </c>
      <c r="C30" s="328">
        <v>74883</v>
      </c>
      <c r="D30" s="328">
        <v>1602706.206</v>
      </c>
      <c r="E30" s="328">
        <v>40880</v>
      </c>
      <c r="F30" s="328">
        <v>68839</v>
      </c>
      <c r="G30" s="328">
        <v>145071.935</v>
      </c>
      <c r="H30" s="328">
        <v>1225383.061</v>
      </c>
      <c r="I30" s="328">
        <v>1294</v>
      </c>
      <c r="J30" s="328">
        <v>13507</v>
      </c>
      <c r="K30" s="328">
        <v>79933.006999999998</v>
      </c>
      <c r="L30" s="328">
        <v>729034.77899999998</v>
      </c>
      <c r="M30" s="328">
        <v>39586</v>
      </c>
      <c r="N30" s="328">
        <v>55332</v>
      </c>
      <c r="O30" s="328">
        <v>65138.928</v>
      </c>
      <c r="P30" s="328">
        <v>496348.28200000001</v>
      </c>
      <c r="Q30" s="328">
        <v>7449</v>
      </c>
      <c r="R30" s="328">
        <v>14315</v>
      </c>
      <c r="S30" s="328">
        <v>12598.737999999999</v>
      </c>
      <c r="T30" s="328">
        <v>88739.532999999996</v>
      </c>
      <c r="U30" s="328">
        <v>26524</v>
      </c>
      <c r="V30" s="328">
        <v>29901</v>
      </c>
      <c r="W30" s="328">
        <v>38138.815000000002</v>
      </c>
      <c r="X30" s="328">
        <v>276894.65299999999</v>
      </c>
      <c r="Y30" s="328">
        <v>1161</v>
      </c>
      <c r="Z30" s="328">
        <v>31716</v>
      </c>
      <c r="AA30" s="328">
        <v>21671.940999999999</v>
      </c>
      <c r="AB30" s="328">
        <v>9787.0069999999996</v>
      </c>
      <c r="AC30" s="328">
        <v>30</v>
      </c>
      <c r="AD30" s="328">
        <v>190</v>
      </c>
      <c r="AE30" s="328">
        <v>2340.6999999999998</v>
      </c>
      <c r="AF30" s="328">
        <v>1901.952</v>
      </c>
    </row>
    <row r="31" spans="1:32" ht="21" customHeight="1">
      <c r="A31" s="776"/>
      <c r="B31" s="478" t="s">
        <v>397</v>
      </c>
      <c r="C31" s="328">
        <v>55652</v>
      </c>
      <c r="D31" s="328">
        <v>878662.11899999995</v>
      </c>
      <c r="E31" s="328">
        <v>29456</v>
      </c>
      <c r="F31" s="328">
        <v>48999</v>
      </c>
      <c r="G31" s="328">
        <v>81833.569000000003</v>
      </c>
      <c r="H31" s="328">
        <v>661220.98499999999</v>
      </c>
      <c r="I31" s="328">
        <v>616</v>
      </c>
      <c r="J31" s="328">
        <v>7005</v>
      </c>
      <c r="K31" s="328">
        <v>39389.275000000001</v>
      </c>
      <c r="L31" s="328">
        <v>345622.86599999998</v>
      </c>
      <c r="M31" s="328">
        <v>28840</v>
      </c>
      <c r="N31" s="328">
        <v>41994</v>
      </c>
      <c r="O31" s="328">
        <v>42444.294000000002</v>
      </c>
      <c r="P31" s="328">
        <v>315598.11900000001</v>
      </c>
      <c r="Q31" s="328">
        <v>5888</v>
      </c>
      <c r="R31" s="328">
        <v>9962</v>
      </c>
      <c r="S31" s="328">
        <v>7965.9889999999996</v>
      </c>
      <c r="T31" s="328">
        <v>55960.534</v>
      </c>
      <c r="U31" s="328">
        <v>20283</v>
      </c>
      <c r="V31" s="328">
        <v>23385</v>
      </c>
      <c r="W31" s="328">
        <v>21790.878000000001</v>
      </c>
      <c r="X31" s="328">
        <v>155575.99600000001</v>
      </c>
      <c r="Y31" s="328">
        <v>602</v>
      </c>
      <c r="Z31" s="328">
        <v>18431</v>
      </c>
      <c r="AA31" s="328">
        <v>12451.108</v>
      </c>
      <c r="AB31" s="328">
        <v>4301.518</v>
      </c>
      <c r="AC31" s="328">
        <v>25</v>
      </c>
      <c r="AD31" s="328">
        <v>166</v>
      </c>
      <c r="AE31" s="328">
        <v>2266.4699999999998</v>
      </c>
      <c r="AF31" s="328">
        <v>1603.086</v>
      </c>
    </row>
    <row r="32" spans="1:32" ht="19.5" customHeight="1">
      <c r="A32" s="776"/>
      <c r="B32" s="24" t="s">
        <v>229</v>
      </c>
      <c r="C32" s="328">
        <v>41907</v>
      </c>
      <c r="D32" s="328">
        <v>937073.02500000002</v>
      </c>
      <c r="E32" s="328">
        <v>22725</v>
      </c>
      <c r="F32" s="328">
        <v>39357</v>
      </c>
      <c r="G32" s="328">
        <v>86411.65</v>
      </c>
      <c r="H32" s="328">
        <v>722653.61300000001</v>
      </c>
      <c r="I32" s="328">
        <v>758</v>
      </c>
      <c r="J32" s="328">
        <v>8406</v>
      </c>
      <c r="K32" s="328">
        <v>47720.357000000004</v>
      </c>
      <c r="L32" s="328">
        <v>428709.61499999999</v>
      </c>
      <c r="M32" s="328">
        <v>21967</v>
      </c>
      <c r="N32" s="328">
        <v>30951</v>
      </c>
      <c r="O32" s="328">
        <v>38691.292999999998</v>
      </c>
      <c r="P32" s="328">
        <v>293943.99800000002</v>
      </c>
      <c r="Q32" s="328">
        <v>3994</v>
      </c>
      <c r="R32" s="328">
        <v>7437</v>
      </c>
      <c r="S32" s="328">
        <v>6316.7730000000001</v>
      </c>
      <c r="T32" s="328">
        <v>44628.353000000003</v>
      </c>
      <c r="U32" s="328">
        <v>15146</v>
      </c>
      <c r="V32" s="328">
        <v>17270</v>
      </c>
      <c r="W32" s="328">
        <v>22190.467000000001</v>
      </c>
      <c r="X32" s="328">
        <v>161071.20699999999</v>
      </c>
      <c r="Y32" s="328">
        <v>683</v>
      </c>
      <c r="Z32" s="328">
        <v>20353</v>
      </c>
      <c r="AA32" s="328">
        <v>14157.043</v>
      </c>
      <c r="AB32" s="328">
        <v>6094.2089999999998</v>
      </c>
      <c r="AC32" s="328">
        <v>42</v>
      </c>
      <c r="AD32" s="328">
        <v>321</v>
      </c>
      <c r="AE32" s="328">
        <v>3672.79</v>
      </c>
      <c r="AF32" s="328">
        <v>2625.643</v>
      </c>
    </row>
    <row r="33" spans="1:32" ht="19.5" customHeight="1">
      <c r="A33" s="777"/>
      <c r="B33" s="410" t="s">
        <v>381</v>
      </c>
      <c r="C33" s="328">
        <v>63910</v>
      </c>
      <c r="D33" s="328">
        <v>1424722.879</v>
      </c>
      <c r="E33" s="328">
        <v>35006</v>
      </c>
      <c r="F33" s="328">
        <v>64024</v>
      </c>
      <c r="G33" s="328">
        <v>121764.514</v>
      </c>
      <c r="H33" s="328">
        <v>1087917.2749999999</v>
      </c>
      <c r="I33" s="328">
        <v>1128</v>
      </c>
      <c r="J33" s="328">
        <v>13314</v>
      </c>
      <c r="K33" s="328">
        <v>66613.418000000005</v>
      </c>
      <c r="L33" s="328">
        <v>619994.33700000006</v>
      </c>
      <c r="M33" s="328">
        <v>33878</v>
      </c>
      <c r="N33" s="328">
        <v>50710</v>
      </c>
      <c r="O33" s="328">
        <v>55151.095999999998</v>
      </c>
      <c r="P33" s="328">
        <v>467922.93800000002</v>
      </c>
      <c r="Q33" s="328">
        <v>5469</v>
      </c>
      <c r="R33" s="328">
        <v>10227</v>
      </c>
      <c r="S33" s="328">
        <v>8842.2819999999992</v>
      </c>
      <c r="T33" s="328">
        <v>71547.115999999995</v>
      </c>
      <c r="U33" s="328">
        <v>23393</v>
      </c>
      <c r="V33" s="328">
        <v>26939</v>
      </c>
      <c r="W33" s="328">
        <v>30535.681</v>
      </c>
      <c r="X33" s="328">
        <v>253957.76000000001</v>
      </c>
      <c r="Y33" s="328">
        <v>1064</v>
      </c>
      <c r="Z33" s="328">
        <v>34318</v>
      </c>
      <c r="AA33" s="328">
        <v>23184.502</v>
      </c>
      <c r="AB33" s="328">
        <v>8963.0920000000006</v>
      </c>
      <c r="AC33" s="328">
        <v>42</v>
      </c>
      <c r="AD33" s="328">
        <v>244</v>
      </c>
      <c r="AE33" s="328">
        <v>2583.61</v>
      </c>
      <c r="AF33" s="328">
        <v>2337.636</v>
      </c>
    </row>
    <row r="34" spans="1:32" ht="19.5" customHeight="1">
      <c r="A34" s="775" t="s">
        <v>431</v>
      </c>
      <c r="B34" s="23" t="s">
        <v>499</v>
      </c>
      <c r="C34" s="385">
        <v>116547443</v>
      </c>
      <c r="D34" s="385">
        <v>1280638301.8110001</v>
      </c>
      <c r="E34" s="385">
        <v>61639938</v>
      </c>
      <c r="F34" s="385">
        <v>88432177</v>
      </c>
      <c r="G34" s="385">
        <v>113497344.84900001</v>
      </c>
      <c r="H34" s="385">
        <v>890028530.10500002</v>
      </c>
      <c r="I34" s="385">
        <v>740237</v>
      </c>
      <c r="J34" s="385">
        <v>5952024</v>
      </c>
      <c r="K34" s="385">
        <v>37845684.191</v>
      </c>
      <c r="L34" s="385">
        <v>328320686.93099999</v>
      </c>
      <c r="M34" s="385">
        <v>60899701</v>
      </c>
      <c r="N34" s="385">
        <v>82480153</v>
      </c>
      <c r="O34" s="385">
        <v>75651660.658000007</v>
      </c>
      <c r="P34" s="385">
        <v>561707843.17400002</v>
      </c>
      <c r="Q34" s="385">
        <v>16448832</v>
      </c>
      <c r="R34" s="385">
        <v>23897796</v>
      </c>
      <c r="S34" s="385">
        <v>19053961.272999998</v>
      </c>
      <c r="T34" s="385">
        <v>135174438.09299999</v>
      </c>
      <c r="U34" s="385">
        <v>38356090</v>
      </c>
      <c r="V34" s="385">
        <v>44972554</v>
      </c>
      <c r="W34" s="385">
        <v>33510845.986000001</v>
      </c>
      <c r="X34" s="385">
        <v>247368198.252</v>
      </c>
      <c r="Y34" s="385">
        <v>634466</v>
      </c>
      <c r="Z34" s="385">
        <v>13185541</v>
      </c>
      <c r="AA34" s="385">
        <v>8649272.5920000002</v>
      </c>
      <c r="AB34" s="385">
        <v>2759700.1570000001</v>
      </c>
      <c r="AC34" s="385">
        <v>102583</v>
      </c>
      <c r="AD34" s="385">
        <v>596479</v>
      </c>
      <c r="AE34" s="385">
        <v>7208666.6449999996</v>
      </c>
      <c r="AF34" s="385">
        <v>5307435.2039999999</v>
      </c>
    </row>
    <row r="35" spans="1:32" ht="21" customHeight="1">
      <c r="A35" s="776"/>
      <c r="B35" s="355" t="s">
        <v>393</v>
      </c>
      <c r="C35" s="328">
        <v>59878697</v>
      </c>
      <c r="D35" s="328">
        <v>675862082.28499997</v>
      </c>
      <c r="E35" s="328">
        <v>31781342</v>
      </c>
      <c r="F35" s="328">
        <v>44725570</v>
      </c>
      <c r="G35" s="328">
        <v>59566745.733000003</v>
      </c>
      <c r="H35" s="328">
        <v>461423018.70300001</v>
      </c>
      <c r="I35" s="328">
        <v>373444</v>
      </c>
      <c r="J35" s="328">
        <v>2775550</v>
      </c>
      <c r="K35" s="328">
        <v>18754561.353</v>
      </c>
      <c r="L35" s="328">
        <v>161749556.05899999</v>
      </c>
      <c r="M35" s="328">
        <v>31407898</v>
      </c>
      <c r="N35" s="328">
        <v>41950020</v>
      </c>
      <c r="O35" s="328">
        <v>40812184.380000003</v>
      </c>
      <c r="P35" s="328">
        <v>299673462.64399999</v>
      </c>
      <c r="Q35" s="328">
        <v>8907100</v>
      </c>
      <c r="R35" s="328">
        <v>13563401</v>
      </c>
      <c r="S35" s="328">
        <v>10877767.605</v>
      </c>
      <c r="T35" s="328">
        <v>76440800.127000004</v>
      </c>
      <c r="U35" s="328">
        <v>19173975</v>
      </c>
      <c r="V35" s="328">
        <v>21842439</v>
      </c>
      <c r="W35" s="328">
        <v>18584858.420000002</v>
      </c>
      <c r="X35" s="328">
        <v>135862475.22400001</v>
      </c>
      <c r="Y35" s="328">
        <v>324737</v>
      </c>
      <c r="Z35" s="328">
        <v>6094575</v>
      </c>
      <c r="AA35" s="328">
        <v>4015446.3130000001</v>
      </c>
      <c r="AB35" s="328">
        <v>1261497.5549999999</v>
      </c>
      <c r="AC35" s="328">
        <v>16280</v>
      </c>
      <c r="AD35" s="328">
        <v>100244</v>
      </c>
      <c r="AE35" s="328">
        <v>1213659.575</v>
      </c>
      <c r="AF35" s="328">
        <v>874290.67599999998</v>
      </c>
    </row>
    <row r="36" spans="1:32" ht="21" customHeight="1">
      <c r="A36" s="776"/>
      <c r="B36" s="478" t="s">
        <v>394</v>
      </c>
      <c r="C36" s="328">
        <v>35958033</v>
      </c>
      <c r="D36" s="328">
        <v>361528372.92799997</v>
      </c>
      <c r="E36" s="328">
        <v>18709746</v>
      </c>
      <c r="F36" s="328">
        <v>26605269</v>
      </c>
      <c r="G36" s="328">
        <v>31277701.645</v>
      </c>
      <c r="H36" s="328">
        <v>239716575.35699999</v>
      </c>
      <c r="I36" s="328">
        <v>193921</v>
      </c>
      <c r="J36" s="328">
        <v>1905731</v>
      </c>
      <c r="K36" s="328">
        <v>10042768.142999999</v>
      </c>
      <c r="L36" s="328">
        <v>85608587.070999995</v>
      </c>
      <c r="M36" s="328">
        <v>18515825</v>
      </c>
      <c r="N36" s="328">
        <v>24699538</v>
      </c>
      <c r="O36" s="328">
        <v>21234933.502</v>
      </c>
      <c r="P36" s="328">
        <v>154107988.28600001</v>
      </c>
      <c r="Q36" s="328">
        <v>5717184</v>
      </c>
      <c r="R36" s="328">
        <v>7938269</v>
      </c>
      <c r="S36" s="328">
        <v>6305059.7510000002</v>
      </c>
      <c r="T36" s="328">
        <v>44347136.578000002</v>
      </c>
      <c r="U36" s="328">
        <v>11469712</v>
      </c>
      <c r="V36" s="328">
        <v>13143804</v>
      </c>
      <c r="W36" s="328">
        <v>10113096.694</v>
      </c>
      <c r="X36" s="328">
        <v>73725675.707000002</v>
      </c>
      <c r="Y36" s="328">
        <v>174742</v>
      </c>
      <c r="Z36" s="328">
        <v>4564053</v>
      </c>
      <c r="AA36" s="328">
        <v>2968503.27</v>
      </c>
      <c r="AB36" s="328">
        <v>960961.66700000002</v>
      </c>
      <c r="AC36" s="328">
        <v>61391</v>
      </c>
      <c r="AD36" s="328">
        <v>340855</v>
      </c>
      <c r="AE36" s="328">
        <v>3924863.415</v>
      </c>
      <c r="AF36" s="328">
        <v>2778023.6189999999</v>
      </c>
    </row>
    <row r="37" spans="1:32" ht="21" customHeight="1">
      <c r="A37" s="776"/>
      <c r="B37" s="24" t="s">
        <v>395</v>
      </c>
      <c r="C37" s="328">
        <v>15752432</v>
      </c>
      <c r="D37" s="328">
        <v>165498700.81200001</v>
      </c>
      <c r="E37" s="328">
        <v>8527064</v>
      </c>
      <c r="F37" s="328">
        <v>12978660</v>
      </c>
      <c r="G37" s="328">
        <v>15782390.369999999</v>
      </c>
      <c r="H37" s="328">
        <v>131963319.82099999</v>
      </c>
      <c r="I37" s="328">
        <v>128893</v>
      </c>
      <c r="J37" s="328">
        <v>806125</v>
      </c>
      <c r="K37" s="328">
        <v>6066146.9720000001</v>
      </c>
      <c r="L37" s="328">
        <v>54109114.259999998</v>
      </c>
      <c r="M37" s="328">
        <v>8398171</v>
      </c>
      <c r="N37" s="328">
        <v>12172535</v>
      </c>
      <c r="O37" s="328">
        <v>9716243.398</v>
      </c>
      <c r="P37" s="328">
        <v>77854205.561000004</v>
      </c>
      <c r="Q37" s="328">
        <v>1186012</v>
      </c>
      <c r="R37" s="328">
        <v>1358318</v>
      </c>
      <c r="S37" s="328">
        <v>1056946.442</v>
      </c>
      <c r="T37" s="328">
        <v>8468308.034</v>
      </c>
      <c r="U37" s="328">
        <v>6017774</v>
      </c>
      <c r="V37" s="328">
        <v>8062616</v>
      </c>
      <c r="W37" s="328">
        <v>2904664.943</v>
      </c>
      <c r="X37" s="328">
        <v>23378023.511</v>
      </c>
      <c r="Y37" s="328">
        <v>93245</v>
      </c>
      <c r="Z37" s="328">
        <v>1391031</v>
      </c>
      <c r="AA37" s="328">
        <v>898649.32900000003</v>
      </c>
      <c r="AB37" s="328">
        <v>288303.03899999999</v>
      </c>
      <c r="AC37" s="328">
        <v>21582</v>
      </c>
      <c r="AD37" s="328">
        <v>130189</v>
      </c>
      <c r="AE37" s="328">
        <v>1749301.47</v>
      </c>
      <c r="AF37" s="328">
        <v>1400746.4069999999</v>
      </c>
    </row>
    <row r="38" spans="1:32" ht="21" customHeight="1">
      <c r="A38" s="776"/>
      <c r="B38" s="478" t="s">
        <v>396</v>
      </c>
      <c r="C38" s="328">
        <v>2445016</v>
      </c>
      <c r="D38" s="328">
        <v>34041813.777000003</v>
      </c>
      <c r="E38" s="328">
        <v>1289898</v>
      </c>
      <c r="F38" s="328">
        <v>1909182</v>
      </c>
      <c r="G38" s="328">
        <v>3060060.0550000002</v>
      </c>
      <c r="H38" s="328">
        <v>24539899.359000001</v>
      </c>
      <c r="I38" s="328">
        <v>18182</v>
      </c>
      <c r="J38" s="328">
        <v>150567</v>
      </c>
      <c r="K38" s="328">
        <v>1234074.1399999999</v>
      </c>
      <c r="L38" s="328">
        <v>10983298.478</v>
      </c>
      <c r="M38" s="328">
        <v>1271716</v>
      </c>
      <c r="N38" s="328">
        <v>1758615</v>
      </c>
      <c r="O38" s="328">
        <v>1825985.915</v>
      </c>
      <c r="P38" s="328">
        <v>13556600.880999999</v>
      </c>
      <c r="Q38" s="328">
        <v>329877</v>
      </c>
      <c r="R38" s="328">
        <v>529265</v>
      </c>
      <c r="S38" s="328">
        <v>415388.79100000003</v>
      </c>
      <c r="T38" s="328">
        <v>2921177.1340000001</v>
      </c>
      <c r="U38" s="328">
        <v>824579</v>
      </c>
      <c r="V38" s="328">
        <v>926819</v>
      </c>
      <c r="W38" s="328">
        <v>890382.78599999996</v>
      </c>
      <c r="X38" s="328">
        <v>6457064.023</v>
      </c>
      <c r="Y38" s="328">
        <v>17199</v>
      </c>
      <c r="Z38" s="328">
        <v>346803</v>
      </c>
      <c r="AA38" s="328">
        <v>234110.10399999999</v>
      </c>
      <c r="AB38" s="328">
        <v>73532.682000000001</v>
      </c>
      <c r="AC38" s="328">
        <v>662</v>
      </c>
      <c r="AD38" s="328">
        <v>5195</v>
      </c>
      <c r="AE38" s="328">
        <v>67639.929999999993</v>
      </c>
      <c r="AF38" s="328">
        <v>50140.578999999998</v>
      </c>
    </row>
    <row r="39" spans="1:32" ht="21" customHeight="1">
      <c r="A39" s="776"/>
      <c r="B39" s="478" t="s">
        <v>397</v>
      </c>
      <c r="C39" s="328">
        <v>956044</v>
      </c>
      <c r="D39" s="328">
        <v>14974520.598999999</v>
      </c>
      <c r="E39" s="328">
        <v>500267</v>
      </c>
      <c r="F39" s="328">
        <v>817691</v>
      </c>
      <c r="G39" s="328">
        <v>1351462.4550000001</v>
      </c>
      <c r="H39" s="328">
        <v>10981219.809</v>
      </c>
      <c r="I39" s="328">
        <v>8654</v>
      </c>
      <c r="J39" s="328">
        <v>108174</v>
      </c>
      <c r="K39" s="328">
        <v>592035.11600000004</v>
      </c>
      <c r="L39" s="328">
        <v>5259990.9800000004</v>
      </c>
      <c r="M39" s="328">
        <v>491613</v>
      </c>
      <c r="N39" s="328">
        <v>709517</v>
      </c>
      <c r="O39" s="328">
        <v>759427.33900000004</v>
      </c>
      <c r="P39" s="328">
        <v>5721228.8289999999</v>
      </c>
      <c r="Q39" s="328">
        <v>126365</v>
      </c>
      <c r="R39" s="328">
        <v>205770</v>
      </c>
      <c r="S39" s="328">
        <v>159760.23699999999</v>
      </c>
      <c r="T39" s="328">
        <v>1120010.807</v>
      </c>
      <c r="U39" s="328">
        <v>328195</v>
      </c>
      <c r="V39" s="328">
        <v>376140</v>
      </c>
      <c r="W39" s="328">
        <v>373979.72499999998</v>
      </c>
      <c r="X39" s="328">
        <v>2735900.8870000001</v>
      </c>
      <c r="Y39" s="328">
        <v>8270</v>
      </c>
      <c r="Z39" s="328">
        <v>276650</v>
      </c>
      <c r="AA39" s="328">
        <v>186122.17600000001</v>
      </c>
      <c r="AB39" s="328">
        <v>63070.286</v>
      </c>
      <c r="AC39" s="328">
        <v>1217</v>
      </c>
      <c r="AD39" s="328">
        <v>8609</v>
      </c>
      <c r="AE39" s="328">
        <v>102406.95</v>
      </c>
      <c r="AF39" s="328">
        <v>74318.81</v>
      </c>
    </row>
    <row r="40" spans="1:32" ht="19.5" customHeight="1">
      <c r="A40" s="776"/>
      <c r="B40" s="24" t="s">
        <v>229</v>
      </c>
      <c r="C40" s="328">
        <v>272952</v>
      </c>
      <c r="D40" s="328">
        <v>4762872.1050000004</v>
      </c>
      <c r="E40" s="328">
        <v>144063</v>
      </c>
      <c r="F40" s="328">
        <v>224170</v>
      </c>
      <c r="G40" s="328">
        <v>445035.68800000002</v>
      </c>
      <c r="H40" s="328">
        <v>3548275.0290000001</v>
      </c>
      <c r="I40" s="328">
        <v>2731</v>
      </c>
      <c r="J40" s="328">
        <v>25112</v>
      </c>
      <c r="K40" s="328">
        <v>190806.67300000001</v>
      </c>
      <c r="L40" s="328">
        <v>1643543.94</v>
      </c>
      <c r="M40" s="328">
        <v>141332</v>
      </c>
      <c r="N40" s="328">
        <v>199058</v>
      </c>
      <c r="O40" s="328">
        <v>254229.01500000001</v>
      </c>
      <c r="P40" s="328">
        <v>1904731.0889999999</v>
      </c>
      <c r="Q40" s="328">
        <v>36923</v>
      </c>
      <c r="R40" s="328">
        <v>59241</v>
      </c>
      <c r="S40" s="328">
        <v>45147.519</v>
      </c>
      <c r="T40" s="328">
        <v>316284.99900000001</v>
      </c>
      <c r="U40" s="328">
        <v>91792</v>
      </c>
      <c r="V40" s="328">
        <v>104222</v>
      </c>
      <c r="W40" s="328">
        <v>120490.747</v>
      </c>
      <c r="X40" s="328">
        <v>873014.87800000003</v>
      </c>
      <c r="Y40" s="328">
        <v>2576</v>
      </c>
      <c r="Z40" s="328">
        <v>57823</v>
      </c>
      <c r="AA40" s="328">
        <v>39147.65</v>
      </c>
      <c r="AB40" s="328">
        <v>12194.46</v>
      </c>
      <c r="AC40" s="328">
        <v>174</v>
      </c>
      <c r="AD40" s="328">
        <v>1359</v>
      </c>
      <c r="AE40" s="328">
        <v>17826.439999999999</v>
      </c>
      <c r="AF40" s="328">
        <v>13102.739</v>
      </c>
    </row>
    <row r="41" spans="1:32" ht="19.5" customHeight="1">
      <c r="A41" s="777"/>
      <c r="B41" s="410" t="s">
        <v>381</v>
      </c>
      <c r="C41" s="329">
        <v>1284269</v>
      </c>
      <c r="D41" s="329">
        <v>23969939.305</v>
      </c>
      <c r="E41" s="329">
        <v>687558</v>
      </c>
      <c r="F41" s="329">
        <v>1171635</v>
      </c>
      <c r="G41" s="329">
        <v>2013948.9029999999</v>
      </c>
      <c r="H41" s="329">
        <v>17856222.026999999</v>
      </c>
      <c r="I41" s="329">
        <v>14412</v>
      </c>
      <c r="J41" s="329">
        <v>180765</v>
      </c>
      <c r="K41" s="329">
        <v>965291.79399999999</v>
      </c>
      <c r="L41" s="329">
        <v>8966596.1429999992</v>
      </c>
      <c r="M41" s="329">
        <v>673146</v>
      </c>
      <c r="N41" s="329">
        <v>990870</v>
      </c>
      <c r="O41" s="329">
        <v>1048657.1089999999</v>
      </c>
      <c r="P41" s="329">
        <v>8889625.8839999996</v>
      </c>
      <c r="Q41" s="329">
        <v>145371</v>
      </c>
      <c r="R41" s="329">
        <v>243532</v>
      </c>
      <c r="S41" s="329">
        <v>193890.92800000001</v>
      </c>
      <c r="T41" s="329">
        <v>1560720.4140000001</v>
      </c>
      <c r="U41" s="329">
        <v>450063</v>
      </c>
      <c r="V41" s="329">
        <v>516514</v>
      </c>
      <c r="W41" s="329">
        <v>523372.67099999997</v>
      </c>
      <c r="X41" s="329">
        <v>4336044.0219999999</v>
      </c>
      <c r="Y41" s="329">
        <v>13697</v>
      </c>
      <c r="Z41" s="329">
        <v>454606</v>
      </c>
      <c r="AA41" s="329">
        <v>307293.75</v>
      </c>
      <c r="AB41" s="329">
        <v>100140.46799999999</v>
      </c>
      <c r="AC41" s="329">
        <v>1277</v>
      </c>
      <c r="AD41" s="329">
        <v>10028</v>
      </c>
      <c r="AE41" s="329">
        <v>132968.86499999999</v>
      </c>
      <c r="AF41" s="329">
        <v>116812.374</v>
      </c>
    </row>
    <row r="42" spans="1:32" ht="21" customHeight="1">
      <c r="A42" s="775" t="s">
        <v>432</v>
      </c>
      <c r="B42" s="23" t="s">
        <v>499</v>
      </c>
      <c r="C42" s="328">
        <v>346570254</v>
      </c>
      <c r="D42" s="328">
        <v>3919387140.1399999</v>
      </c>
      <c r="E42" s="328">
        <v>180226163</v>
      </c>
      <c r="F42" s="328">
        <v>259378207</v>
      </c>
      <c r="G42" s="328">
        <v>344497729.26800001</v>
      </c>
      <c r="H42" s="328">
        <v>2709798441.092</v>
      </c>
      <c r="I42" s="328">
        <v>2097383</v>
      </c>
      <c r="J42" s="328">
        <v>17246931</v>
      </c>
      <c r="K42" s="328">
        <v>116163409.79000001</v>
      </c>
      <c r="L42" s="328">
        <v>1010832497.558</v>
      </c>
      <c r="M42" s="328">
        <v>178128780</v>
      </c>
      <c r="N42" s="328">
        <v>242131276</v>
      </c>
      <c r="O42" s="328">
        <v>228334319.47799999</v>
      </c>
      <c r="P42" s="328">
        <v>1698965943.5339999</v>
      </c>
      <c r="Q42" s="328">
        <v>50928127</v>
      </c>
      <c r="R42" s="328">
        <v>75878068</v>
      </c>
      <c r="S42" s="328">
        <v>61138972.338</v>
      </c>
      <c r="T42" s="328">
        <v>433101991.09299999</v>
      </c>
      <c r="U42" s="328">
        <v>115082092</v>
      </c>
      <c r="V42" s="328">
        <v>133685837</v>
      </c>
      <c r="W42" s="328">
        <v>102051786.618</v>
      </c>
      <c r="X42" s="328">
        <v>750890265.29200006</v>
      </c>
      <c r="Y42" s="328">
        <v>1839003</v>
      </c>
      <c r="Z42" s="328">
        <v>38622175</v>
      </c>
      <c r="AA42" s="328">
        <v>25451312.776000001</v>
      </c>
      <c r="AB42" s="328">
        <v>8173183.2779999999</v>
      </c>
      <c r="AC42" s="328">
        <v>333872</v>
      </c>
      <c r="AD42" s="328">
        <v>1971894</v>
      </c>
      <c r="AE42" s="328">
        <v>23619430.879999999</v>
      </c>
      <c r="AF42" s="328">
        <v>17423259.385000002</v>
      </c>
    </row>
    <row r="43" spans="1:32" ht="21" customHeight="1">
      <c r="A43" s="776"/>
      <c r="B43" s="355" t="s">
        <v>393</v>
      </c>
      <c r="C43" s="328">
        <v>174573640</v>
      </c>
      <c r="D43" s="328">
        <v>2021909613.6949999</v>
      </c>
      <c r="E43" s="328">
        <v>90443022</v>
      </c>
      <c r="F43" s="328">
        <v>127085142</v>
      </c>
      <c r="G43" s="328">
        <v>176288293.683</v>
      </c>
      <c r="H43" s="328">
        <v>1373701311.247</v>
      </c>
      <c r="I43" s="328">
        <v>1025416</v>
      </c>
      <c r="J43" s="328">
        <v>7809721</v>
      </c>
      <c r="K43" s="328">
        <v>56855421.908</v>
      </c>
      <c r="L43" s="328">
        <v>493045797.58399999</v>
      </c>
      <c r="M43" s="328">
        <v>89417606</v>
      </c>
      <c r="N43" s="328">
        <v>119275421</v>
      </c>
      <c r="O43" s="328">
        <v>119432871.77500001</v>
      </c>
      <c r="P43" s="328">
        <v>880655513.66299999</v>
      </c>
      <c r="Q43" s="328">
        <v>27393273</v>
      </c>
      <c r="R43" s="328">
        <v>42755924</v>
      </c>
      <c r="S43" s="328">
        <v>34834831.175999999</v>
      </c>
      <c r="T43" s="328">
        <v>244716198.484</v>
      </c>
      <c r="U43" s="328">
        <v>56682208</v>
      </c>
      <c r="V43" s="328">
        <v>64175743</v>
      </c>
      <c r="W43" s="328">
        <v>54418479.559</v>
      </c>
      <c r="X43" s="328">
        <v>396729954.83700001</v>
      </c>
      <c r="Y43" s="328">
        <v>913972</v>
      </c>
      <c r="Z43" s="328">
        <v>17295676</v>
      </c>
      <c r="AA43" s="328">
        <v>11458262.022</v>
      </c>
      <c r="AB43" s="328">
        <v>3652570.4419999998</v>
      </c>
      <c r="AC43" s="328">
        <v>55137</v>
      </c>
      <c r="AD43" s="328">
        <v>352546</v>
      </c>
      <c r="AE43" s="328">
        <v>4281460.92</v>
      </c>
      <c r="AF43" s="328">
        <v>3109578.6850000001</v>
      </c>
    </row>
    <row r="44" spans="1:32" ht="21" customHeight="1">
      <c r="A44" s="776"/>
      <c r="B44" s="478" t="s">
        <v>394</v>
      </c>
      <c r="C44" s="328">
        <v>111675432</v>
      </c>
      <c r="D44" s="328">
        <v>1129203773.0610001</v>
      </c>
      <c r="E44" s="328">
        <v>57652792</v>
      </c>
      <c r="F44" s="328">
        <v>82560076</v>
      </c>
      <c r="G44" s="328">
        <v>97566731.930000007</v>
      </c>
      <c r="H44" s="328">
        <v>746182571.69799995</v>
      </c>
      <c r="I44" s="328">
        <v>571619</v>
      </c>
      <c r="J44" s="328">
        <v>5406589</v>
      </c>
      <c r="K44" s="328">
        <v>30164029.763</v>
      </c>
      <c r="L44" s="328">
        <v>256189264.53999999</v>
      </c>
      <c r="M44" s="328">
        <v>57081173</v>
      </c>
      <c r="N44" s="328">
        <v>77153487</v>
      </c>
      <c r="O44" s="328">
        <v>67402702.166999996</v>
      </c>
      <c r="P44" s="328">
        <v>489993307.15799999</v>
      </c>
      <c r="Q44" s="328">
        <v>17742918</v>
      </c>
      <c r="R44" s="328">
        <v>25063217</v>
      </c>
      <c r="S44" s="328">
        <v>19918482.013</v>
      </c>
      <c r="T44" s="328">
        <v>139879162.69800001</v>
      </c>
      <c r="U44" s="328">
        <v>36080549</v>
      </c>
      <c r="V44" s="328">
        <v>41319880</v>
      </c>
      <c r="W44" s="328">
        <v>31857059.011</v>
      </c>
      <c r="X44" s="328">
        <v>231499500.09900001</v>
      </c>
      <c r="Y44" s="328">
        <v>511234</v>
      </c>
      <c r="Z44" s="328">
        <v>12717222</v>
      </c>
      <c r="AA44" s="328">
        <v>8276184.4780000001</v>
      </c>
      <c r="AB44" s="328">
        <v>2691389.128</v>
      </c>
      <c r="AC44" s="328">
        <v>199173</v>
      </c>
      <c r="AD44" s="328">
        <v>1105675</v>
      </c>
      <c r="AE44" s="328">
        <v>12627220.07</v>
      </c>
      <c r="AF44" s="328">
        <v>8951149.4379999992</v>
      </c>
    </row>
    <row r="45" spans="1:32" ht="21" customHeight="1">
      <c r="A45" s="776"/>
      <c r="B45" s="24" t="s">
        <v>395</v>
      </c>
      <c r="C45" s="328">
        <v>38079560</v>
      </c>
      <c r="D45" s="328">
        <v>399205081.48000002</v>
      </c>
      <c r="E45" s="328">
        <v>20409335</v>
      </c>
      <c r="F45" s="328">
        <v>30904344</v>
      </c>
      <c r="G45" s="328">
        <v>37759100.191</v>
      </c>
      <c r="H45" s="328">
        <v>315925604.39200002</v>
      </c>
      <c r="I45" s="328">
        <v>289808</v>
      </c>
      <c r="J45" s="328">
        <v>1835145</v>
      </c>
      <c r="K45" s="328">
        <v>14383281.005999999</v>
      </c>
      <c r="L45" s="328">
        <v>128577982.57600001</v>
      </c>
      <c r="M45" s="328">
        <v>20119527</v>
      </c>
      <c r="N45" s="328">
        <v>29069199</v>
      </c>
      <c r="O45" s="328">
        <v>23375819.184999999</v>
      </c>
      <c r="P45" s="328">
        <v>187347621.81600001</v>
      </c>
      <c r="Q45" s="328">
        <v>2980949</v>
      </c>
      <c r="R45" s="328">
        <v>3442280</v>
      </c>
      <c r="S45" s="328">
        <v>2750606.2349999999</v>
      </c>
      <c r="T45" s="328">
        <v>22031967.120000001</v>
      </c>
      <c r="U45" s="328">
        <v>14629776</v>
      </c>
      <c r="V45" s="328">
        <v>19468309</v>
      </c>
      <c r="W45" s="328">
        <v>7061506.574</v>
      </c>
      <c r="X45" s="328">
        <v>56858463.471000001</v>
      </c>
      <c r="Y45" s="328">
        <v>214087</v>
      </c>
      <c r="Z45" s="328">
        <v>3309304</v>
      </c>
      <c r="AA45" s="328">
        <v>2135276.7400000002</v>
      </c>
      <c r="AB45" s="328">
        <v>684856.53</v>
      </c>
      <c r="AC45" s="328">
        <v>59500</v>
      </c>
      <c r="AD45" s="328">
        <v>347554</v>
      </c>
      <c r="AE45" s="328">
        <v>4627317.18</v>
      </c>
      <c r="AF45" s="328">
        <v>3704189.9670000002</v>
      </c>
    </row>
    <row r="46" spans="1:32" ht="21" customHeight="1">
      <c r="A46" s="776"/>
      <c r="B46" s="478" t="s">
        <v>396</v>
      </c>
      <c r="C46" s="328">
        <v>9232448</v>
      </c>
      <c r="D46" s="328">
        <v>143326249.248</v>
      </c>
      <c r="E46" s="328">
        <v>4868981</v>
      </c>
      <c r="F46" s="328">
        <v>7464933</v>
      </c>
      <c r="G46" s="328">
        <v>13072148.473999999</v>
      </c>
      <c r="H46" s="328">
        <v>106142165.95100001</v>
      </c>
      <c r="I46" s="328">
        <v>81524</v>
      </c>
      <c r="J46" s="328">
        <v>732409</v>
      </c>
      <c r="K46" s="328">
        <v>5729168.8849999998</v>
      </c>
      <c r="L46" s="328">
        <v>51128080.436999999</v>
      </c>
      <c r="M46" s="328">
        <v>4787457</v>
      </c>
      <c r="N46" s="328">
        <v>6732524</v>
      </c>
      <c r="O46" s="328">
        <v>7342979.5889999997</v>
      </c>
      <c r="P46" s="328">
        <v>55014085.513999999</v>
      </c>
      <c r="Q46" s="328">
        <v>1202659</v>
      </c>
      <c r="R46" s="328">
        <v>1976231</v>
      </c>
      <c r="S46" s="328">
        <v>1568838.905</v>
      </c>
      <c r="T46" s="328">
        <v>11026593.455</v>
      </c>
      <c r="U46" s="328">
        <v>3156594</v>
      </c>
      <c r="V46" s="328">
        <v>3543491</v>
      </c>
      <c r="W46" s="328">
        <v>3511911.895</v>
      </c>
      <c r="X46" s="328">
        <v>25468335.895</v>
      </c>
      <c r="Y46" s="328">
        <v>77062</v>
      </c>
      <c r="Z46" s="328">
        <v>1704098</v>
      </c>
      <c r="AA46" s="328">
        <v>1152800.0970000001</v>
      </c>
      <c r="AB46" s="328">
        <v>363940.07299999997</v>
      </c>
      <c r="AC46" s="328">
        <v>4214</v>
      </c>
      <c r="AD46" s="328">
        <v>34375</v>
      </c>
      <c r="AE46" s="328">
        <v>437475.5</v>
      </c>
      <c r="AF46" s="328">
        <v>325213.87400000001</v>
      </c>
    </row>
    <row r="47" spans="1:32" ht="21" customHeight="1">
      <c r="A47" s="776"/>
      <c r="B47" s="478" t="s">
        <v>397</v>
      </c>
      <c r="C47" s="328">
        <v>4378262</v>
      </c>
      <c r="D47" s="328">
        <v>65078731.460000001</v>
      </c>
      <c r="E47" s="328">
        <v>2277193</v>
      </c>
      <c r="F47" s="328">
        <v>3705891</v>
      </c>
      <c r="G47" s="328">
        <v>5855361.1440000003</v>
      </c>
      <c r="H47" s="328">
        <v>47324675.376000002</v>
      </c>
      <c r="I47" s="328">
        <v>35082</v>
      </c>
      <c r="J47" s="328">
        <v>423616</v>
      </c>
      <c r="K47" s="328">
        <v>2459281.5580000002</v>
      </c>
      <c r="L47" s="328">
        <v>21867378.103999998</v>
      </c>
      <c r="M47" s="328">
        <v>2242111</v>
      </c>
      <c r="N47" s="328">
        <v>3282275</v>
      </c>
      <c r="O47" s="328">
        <v>3396079.5860000001</v>
      </c>
      <c r="P47" s="328">
        <v>25457297.272</v>
      </c>
      <c r="Q47" s="328">
        <v>578845</v>
      </c>
      <c r="R47" s="328">
        <v>935904</v>
      </c>
      <c r="S47" s="328">
        <v>719197.95299999998</v>
      </c>
      <c r="T47" s="328">
        <v>5038595.1189999999</v>
      </c>
      <c r="U47" s="328">
        <v>1516567</v>
      </c>
      <c r="V47" s="328">
        <v>1734297</v>
      </c>
      <c r="W47" s="328">
        <v>1664784.8770000001</v>
      </c>
      <c r="X47" s="328">
        <v>12121802.467</v>
      </c>
      <c r="Y47" s="328">
        <v>33366</v>
      </c>
      <c r="Z47" s="328">
        <v>1062365</v>
      </c>
      <c r="AA47" s="328">
        <v>714211.93599999999</v>
      </c>
      <c r="AB47" s="328">
        <v>231417.394</v>
      </c>
      <c r="AC47" s="328">
        <v>5657</v>
      </c>
      <c r="AD47" s="328">
        <v>42041</v>
      </c>
      <c r="AE47" s="328">
        <v>499012.91</v>
      </c>
      <c r="AF47" s="328">
        <v>362241.10399999999</v>
      </c>
    </row>
    <row r="48" spans="1:32" ht="19.5" customHeight="1">
      <c r="A48" s="776"/>
      <c r="B48" s="24" t="s">
        <v>229</v>
      </c>
      <c r="C48" s="328">
        <v>2665937</v>
      </c>
      <c r="D48" s="328">
        <v>45480183.763999999</v>
      </c>
      <c r="E48" s="328">
        <v>1408179</v>
      </c>
      <c r="F48" s="328">
        <v>2256064</v>
      </c>
      <c r="G48" s="328">
        <v>4272199.49</v>
      </c>
      <c r="H48" s="328">
        <v>34343233.506999999</v>
      </c>
      <c r="I48" s="328">
        <v>27653</v>
      </c>
      <c r="J48" s="328">
        <v>266383</v>
      </c>
      <c r="K48" s="328">
        <v>1949567.547</v>
      </c>
      <c r="L48" s="328">
        <v>16954368.467999998</v>
      </c>
      <c r="M48" s="328">
        <v>1380526</v>
      </c>
      <c r="N48" s="328">
        <v>1989681</v>
      </c>
      <c r="O48" s="328">
        <v>2322631.943</v>
      </c>
      <c r="P48" s="328">
        <v>17388865.039000001</v>
      </c>
      <c r="Q48" s="328">
        <v>342772</v>
      </c>
      <c r="R48" s="328">
        <v>553832</v>
      </c>
      <c r="S48" s="328">
        <v>426938.46500000003</v>
      </c>
      <c r="T48" s="328">
        <v>2997990.2170000002</v>
      </c>
      <c r="U48" s="328">
        <v>912233</v>
      </c>
      <c r="V48" s="328">
        <v>1030809</v>
      </c>
      <c r="W48" s="328">
        <v>1074819.5349999999</v>
      </c>
      <c r="X48" s="328">
        <v>7760089.7089999998</v>
      </c>
      <c r="Y48" s="328">
        <v>26334</v>
      </c>
      <c r="Z48" s="328">
        <v>630765</v>
      </c>
      <c r="AA48" s="328">
        <v>426536.91200000001</v>
      </c>
      <c r="AB48" s="328">
        <v>137202.054</v>
      </c>
      <c r="AC48" s="328">
        <v>2753</v>
      </c>
      <c r="AD48" s="328">
        <v>25201</v>
      </c>
      <c r="AE48" s="328">
        <v>322327.40999999997</v>
      </c>
      <c r="AF48" s="328">
        <v>241668.277</v>
      </c>
    </row>
    <row r="49" spans="1:32" ht="19.5" customHeight="1">
      <c r="A49" s="777"/>
      <c r="B49" s="410" t="s">
        <v>381</v>
      </c>
      <c r="C49" s="329">
        <v>5964975</v>
      </c>
      <c r="D49" s="329">
        <v>115183507.432</v>
      </c>
      <c r="E49" s="329">
        <v>3166661</v>
      </c>
      <c r="F49" s="329">
        <v>5401757</v>
      </c>
      <c r="G49" s="329">
        <v>9683894.3560000006</v>
      </c>
      <c r="H49" s="329">
        <v>86178878.921000004</v>
      </c>
      <c r="I49" s="329">
        <v>66281</v>
      </c>
      <c r="J49" s="329">
        <v>773068</v>
      </c>
      <c r="K49" s="329">
        <v>4622659.1229999997</v>
      </c>
      <c r="L49" s="329">
        <v>43069625.848999999</v>
      </c>
      <c r="M49" s="329">
        <v>3100380</v>
      </c>
      <c r="N49" s="329">
        <v>4628689</v>
      </c>
      <c r="O49" s="329">
        <v>5061235.233</v>
      </c>
      <c r="P49" s="329">
        <v>43109253.071999997</v>
      </c>
      <c r="Q49" s="329">
        <v>686711</v>
      </c>
      <c r="R49" s="329">
        <v>1150680</v>
      </c>
      <c r="S49" s="329">
        <v>920077.59100000001</v>
      </c>
      <c r="T49" s="329">
        <v>7411484</v>
      </c>
      <c r="U49" s="329">
        <v>2104165</v>
      </c>
      <c r="V49" s="329">
        <v>2413308</v>
      </c>
      <c r="W49" s="329">
        <v>2463225.1669999999</v>
      </c>
      <c r="X49" s="329">
        <v>20452118.813999999</v>
      </c>
      <c r="Y49" s="329">
        <v>62948</v>
      </c>
      <c r="Z49" s="329">
        <v>1902745</v>
      </c>
      <c r="AA49" s="329">
        <v>1288040.591</v>
      </c>
      <c r="AB49" s="329">
        <v>411807.65700000001</v>
      </c>
      <c r="AC49" s="329">
        <v>7438</v>
      </c>
      <c r="AD49" s="329">
        <v>64502</v>
      </c>
      <c r="AE49" s="329">
        <v>824616.89</v>
      </c>
      <c r="AF49" s="329">
        <v>729218.04</v>
      </c>
    </row>
    <row r="50" spans="1:32" s="34" customFormat="1" ht="21" customHeight="1">
      <c r="A50" s="323"/>
      <c r="C50" s="324" t="s">
        <v>333</v>
      </c>
      <c r="D50" s="324"/>
      <c r="E50" s="324"/>
      <c r="F50" s="324"/>
      <c r="G50" s="324"/>
      <c r="H50" s="324"/>
      <c r="I50" s="324"/>
      <c r="J50" s="324"/>
      <c r="K50" s="324"/>
      <c r="L50" s="324"/>
      <c r="M50" s="324"/>
      <c r="N50" s="324"/>
      <c r="O50" s="323"/>
      <c r="P50" s="323"/>
      <c r="Q50" s="324" t="s">
        <v>333</v>
      </c>
      <c r="R50" s="324"/>
      <c r="S50" s="324"/>
      <c r="T50" s="324"/>
      <c r="U50" s="324"/>
      <c r="V50" s="324"/>
      <c r="W50" s="324"/>
      <c r="X50" s="324"/>
      <c r="Y50" s="324"/>
      <c r="Z50" s="324"/>
      <c r="AA50" s="324"/>
      <c r="AB50" s="324"/>
      <c r="AC50" s="324"/>
      <c r="AD50" s="324"/>
      <c r="AE50" s="323"/>
      <c r="AF50" s="323"/>
    </row>
    <row r="51" spans="1:32">
      <c r="D51" s="325"/>
      <c r="L51" s="326"/>
      <c r="O51" s="326"/>
      <c r="P51" s="8" t="s">
        <v>715</v>
      </c>
      <c r="X51" s="326"/>
      <c r="AF51" s="8" t="s">
        <v>715</v>
      </c>
    </row>
    <row r="52" spans="1:32" s="366" customFormat="1" ht="12">
      <c r="A52" s="797" t="s">
        <v>527</v>
      </c>
      <c r="B52" s="798"/>
      <c r="C52" s="803" t="s">
        <v>492</v>
      </c>
      <c r="D52" s="804"/>
      <c r="E52" s="781" t="s">
        <v>515</v>
      </c>
      <c r="F52" s="782"/>
      <c r="G52" s="782"/>
      <c r="H52" s="782"/>
      <c r="I52" s="782"/>
      <c r="J52" s="782"/>
      <c r="K52" s="782"/>
      <c r="L52" s="782"/>
      <c r="M52" s="787"/>
      <c r="N52" s="787"/>
      <c r="O52" s="787"/>
      <c r="P52" s="788"/>
      <c r="Q52" s="795" t="s">
        <v>528</v>
      </c>
      <c r="R52" s="795"/>
      <c r="S52" s="795"/>
      <c r="T52" s="795"/>
      <c r="U52" s="795" t="s">
        <v>435</v>
      </c>
      <c r="V52" s="795"/>
      <c r="W52" s="795"/>
      <c r="X52" s="795"/>
      <c r="Y52" s="795" t="s">
        <v>221</v>
      </c>
      <c r="Z52" s="795"/>
      <c r="AA52" s="795"/>
      <c r="AB52" s="795"/>
      <c r="AC52" s="795" t="s">
        <v>524</v>
      </c>
      <c r="AD52" s="795"/>
      <c r="AE52" s="795"/>
      <c r="AF52" s="795"/>
    </row>
    <row r="53" spans="1:32" s="366" customFormat="1" ht="12">
      <c r="A53" s="799"/>
      <c r="B53" s="800"/>
      <c r="C53" s="805"/>
      <c r="D53" s="806"/>
      <c r="E53" s="789" t="s">
        <v>499</v>
      </c>
      <c r="F53" s="790"/>
      <c r="G53" s="790"/>
      <c r="H53" s="791"/>
      <c r="I53" s="781" t="s">
        <v>520</v>
      </c>
      <c r="J53" s="782"/>
      <c r="K53" s="782"/>
      <c r="L53" s="783"/>
      <c r="M53" s="781" t="s">
        <v>521</v>
      </c>
      <c r="N53" s="782"/>
      <c r="O53" s="782"/>
      <c r="P53" s="783"/>
      <c r="Q53" s="795"/>
      <c r="R53" s="795"/>
      <c r="S53" s="795"/>
      <c r="T53" s="795"/>
      <c r="U53" s="795"/>
      <c r="V53" s="795"/>
      <c r="W53" s="795"/>
      <c r="X53" s="795"/>
      <c r="Y53" s="795"/>
      <c r="Z53" s="795"/>
      <c r="AA53" s="795"/>
      <c r="AB53" s="795"/>
      <c r="AC53" s="795"/>
      <c r="AD53" s="795"/>
      <c r="AE53" s="795"/>
      <c r="AF53" s="795"/>
    </row>
    <row r="54" spans="1:32" s="366" customFormat="1" ht="12">
      <c r="A54" s="801"/>
      <c r="B54" s="802"/>
      <c r="C54" s="359" t="s">
        <v>493</v>
      </c>
      <c r="D54" s="365" t="s">
        <v>494</v>
      </c>
      <c r="E54" s="359" t="s">
        <v>493</v>
      </c>
      <c r="F54" s="362" t="s">
        <v>516</v>
      </c>
      <c r="G54" s="359" t="s">
        <v>517</v>
      </c>
      <c r="H54" s="361" t="s">
        <v>494</v>
      </c>
      <c r="I54" s="359" t="s">
        <v>493</v>
      </c>
      <c r="J54" s="365" t="s">
        <v>516</v>
      </c>
      <c r="K54" s="359" t="s">
        <v>517</v>
      </c>
      <c r="L54" s="365" t="s">
        <v>494</v>
      </c>
      <c r="M54" s="359" t="s">
        <v>493</v>
      </c>
      <c r="N54" s="365" t="s">
        <v>516</v>
      </c>
      <c r="O54" s="359" t="s">
        <v>517</v>
      </c>
      <c r="P54" s="359" t="s">
        <v>494</v>
      </c>
      <c r="Q54" s="359" t="s">
        <v>493</v>
      </c>
      <c r="R54" s="365" t="s">
        <v>516</v>
      </c>
      <c r="S54" s="359" t="s">
        <v>517</v>
      </c>
      <c r="T54" s="362" t="s">
        <v>494</v>
      </c>
      <c r="U54" s="359" t="s">
        <v>493</v>
      </c>
      <c r="V54" s="367" t="s">
        <v>522</v>
      </c>
      <c r="W54" s="359" t="s">
        <v>517</v>
      </c>
      <c r="X54" s="365" t="s">
        <v>494</v>
      </c>
      <c r="Y54" s="359" t="s">
        <v>493</v>
      </c>
      <c r="Z54" s="365" t="s">
        <v>199</v>
      </c>
      <c r="AA54" s="359" t="s">
        <v>523</v>
      </c>
      <c r="AB54" s="365" t="s">
        <v>494</v>
      </c>
      <c r="AC54" s="359" t="s">
        <v>493</v>
      </c>
      <c r="AD54" s="365" t="s">
        <v>516</v>
      </c>
      <c r="AE54" s="359" t="s">
        <v>526</v>
      </c>
      <c r="AF54" s="359" t="s">
        <v>494</v>
      </c>
    </row>
    <row r="55" spans="1:32">
      <c r="A55" s="9"/>
      <c r="B55" s="758"/>
      <c r="C55" s="16" t="s">
        <v>495</v>
      </c>
      <c r="D55" s="152" t="s">
        <v>497</v>
      </c>
      <c r="E55" s="16" t="s">
        <v>495</v>
      </c>
      <c r="F55" s="152" t="s">
        <v>518</v>
      </c>
      <c r="G55" s="16" t="s">
        <v>595</v>
      </c>
      <c r="H55" s="152" t="s">
        <v>497</v>
      </c>
      <c r="I55" s="16" t="s">
        <v>495</v>
      </c>
      <c r="J55" s="152" t="s">
        <v>518</v>
      </c>
      <c r="K55" s="16" t="s">
        <v>595</v>
      </c>
      <c r="L55" s="152" t="s">
        <v>497</v>
      </c>
      <c r="M55" s="16" t="s">
        <v>495</v>
      </c>
      <c r="N55" s="152" t="s">
        <v>518</v>
      </c>
      <c r="O55" s="16" t="s">
        <v>595</v>
      </c>
      <c r="P55" s="16" t="s">
        <v>497</v>
      </c>
      <c r="Q55" s="16" t="s">
        <v>495</v>
      </c>
      <c r="R55" s="152" t="s">
        <v>518</v>
      </c>
      <c r="S55" s="16" t="s">
        <v>595</v>
      </c>
      <c r="T55" s="178" t="s">
        <v>497</v>
      </c>
      <c r="U55" s="16" t="s">
        <v>495</v>
      </c>
      <c r="V55" s="152" t="s">
        <v>530</v>
      </c>
      <c r="W55" s="16" t="s">
        <v>595</v>
      </c>
      <c r="X55" s="152" t="s">
        <v>497</v>
      </c>
      <c r="Y55" s="16" t="s">
        <v>495</v>
      </c>
      <c r="Z55" s="152" t="s">
        <v>203</v>
      </c>
      <c r="AA55" s="16" t="s">
        <v>497</v>
      </c>
      <c r="AB55" s="152" t="s">
        <v>497</v>
      </c>
      <c r="AC55" s="16" t="s">
        <v>495</v>
      </c>
      <c r="AD55" s="152" t="s">
        <v>518</v>
      </c>
      <c r="AE55" s="16" t="s">
        <v>497</v>
      </c>
      <c r="AF55" s="16" t="s">
        <v>497</v>
      </c>
    </row>
    <row r="56" spans="1:32" hidden="1">
      <c r="A56" s="27"/>
      <c r="B56" s="22" t="s">
        <v>499</v>
      </c>
      <c r="C56" s="328">
        <v>0</v>
      </c>
      <c r="D56" s="328">
        <v>0</v>
      </c>
      <c r="E56" s="328">
        <v>0</v>
      </c>
      <c r="F56" s="328">
        <v>0</v>
      </c>
      <c r="G56" s="328">
        <v>0</v>
      </c>
      <c r="H56" s="328">
        <v>0</v>
      </c>
      <c r="I56" s="328">
        <v>0</v>
      </c>
      <c r="J56" s="328">
        <v>0</v>
      </c>
      <c r="K56" s="328">
        <v>0</v>
      </c>
      <c r="L56" s="328">
        <v>0</v>
      </c>
      <c r="M56" s="328">
        <v>0</v>
      </c>
      <c r="N56" s="328">
        <v>0</v>
      </c>
      <c r="O56" s="328">
        <v>0</v>
      </c>
      <c r="P56" s="328">
        <v>0</v>
      </c>
      <c r="Q56" s="328">
        <v>0</v>
      </c>
      <c r="R56" s="328">
        <v>0</v>
      </c>
      <c r="S56" s="328">
        <v>0</v>
      </c>
      <c r="T56" s="328">
        <v>0</v>
      </c>
      <c r="U56" s="328">
        <v>0</v>
      </c>
      <c r="V56" s="328">
        <v>0</v>
      </c>
      <c r="W56" s="328">
        <v>0</v>
      </c>
      <c r="X56" s="328">
        <v>0</v>
      </c>
      <c r="Y56" s="328">
        <v>0</v>
      </c>
      <c r="Z56" s="328">
        <v>0</v>
      </c>
      <c r="AA56" s="328">
        <v>0</v>
      </c>
      <c r="AB56" s="328">
        <v>0</v>
      </c>
      <c r="AC56" s="328">
        <v>0</v>
      </c>
      <c r="AD56" s="328">
        <v>0</v>
      </c>
      <c r="AE56" s="328">
        <v>0</v>
      </c>
      <c r="AF56" s="328">
        <v>0</v>
      </c>
    </row>
    <row r="57" spans="1:32" hidden="1">
      <c r="A57" s="27" t="s">
        <v>434</v>
      </c>
      <c r="B57" s="22" t="s">
        <v>230</v>
      </c>
      <c r="C57" s="328">
        <v>0</v>
      </c>
      <c r="D57" s="328">
        <v>0</v>
      </c>
      <c r="E57" s="328">
        <v>0</v>
      </c>
      <c r="F57" s="328">
        <v>0</v>
      </c>
      <c r="G57" s="328">
        <v>0</v>
      </c>
      <c r="H57" s="328">
        <v>0</v>
      </c>
      <c r="I57" s="328">
        <v>0</v>
      </c>
      <c r="J57" s="328">
        <v>0</v>
      </c>
      <c r="K57" s="328">
        <v>0</v>
      </c>
      <c r="L57" s="328">
        <v>0</v>
      </c>
      <c r="M57" s="328">
        <v>0</v>
      </c>
      <c r="N57" s="328">
        <v>0</v>
      </c>
      <c r="O57" s="328">
        <v>0</v>
      </c>
      <c r="P57" s="328">
        <v>0</v>
      </c>
      <c r="Q57" s="328">
        <v>0</v>
      </c>
      <c r="R57" s="328">
        <v>0</v>
      </c>
      <c r="S57" s="328">
        <v>0</v>
      </c>
      <c r="T57" s="328">
        <v>0</v>
      </c>
      <c r="U57" s="328">
        <v>0</v>
      </c>
      <c r="V57" s="328">
        <v>0</v>
      </c>
      <c r="W57" s="328">
        <v>0</v>
      </c>
      <c r="X57" s="328">
        <v>0</v>
      </c>
      <c r="Y57" s="328">
        <v>0</v>
      </c>
      <c r="Z57" s="328">
        <v>0</v>
      </c>
      <c r="AA57" s="328">
        <v>0</v>
      </c>
      <c r="AB57" s="328">
        <v>0</v>
      </c>
      <c r="AC57" s="328">
        <v>0</v>
      </c>
      <c r="AD57" s="328">
        <v>0</v>
      </c>
      <c r="AE57" s="328">
        <v>0</v>
      </c>
      <c r="AF57" s="328">
        <v>0</v>
      </c>
    </row>
    <row r="58" spans="1:32" s="256" customFormat="1" hidden="1">
      <c r="A58" s="757"/>
      <c r="B58" s="254" t="s">
        <v>120</v>
      </c>
      <c r="C58" s="759">
        <v>0</v>
      </c>
      <c r="D58" s="759">
        <v>0</v>
      </c>
      <c r="E58" s="759">
        <v>0</v>
      </c>
      <c r="F58" s="759">
        <v>0</v>
      </c>
      <c r="G58" s="759">
        <v>0</v>
      </c>
      <c r="H58" s="759">
        <v>0</v>
      </c>
      <c r="I58" s="759">
        <v>0</v>
      </c>
      <c r="J58" s="759">
        <v>0</v>
      </c>
      <c r="K58" s="759">
        <v>0</v>
      </c>
      <c r="L58" s="759">
        <v>0</v>
      </c>
      <c r="M58" s="759">
        <v>0</v>
      </c>
      <c r="N58" s="759">
        <v>0</v>
      </c>
      <c r="O58" s="759">
        <v>0</v>
      </c>
      <c r="P58" s="759">
        <v>0</v>
      </c>
      <c r="Q58" s="759">
        <v>0</v>
      </c>
      <c r="R58" s="759">
        <v>0</v>
      </c>
      <c r="S58" s="759">
        <v>0</v>
      </c>
      <c r="T58" s="759">
        <v>0</v>
      </c>
      <c r="U58" s="759">
        <v>0</v>
      </c>
      <c r="V58" s="759">
        <v>0</v>
      </c>
      <c r="W58" s="759">
        <v>0</v>
      </c>
      <c r="X58" s="759">
        <v>0</v>
      </c>
      <c r="Y58" s="759">
        <v>0</v>
      </c>
      <c r="Z58" s="759">
        <v>0</v>
      </c>
      <c r="AA58" s="759">
        <v>0</v>
      </c>
      <c r="AB58" s="759">
        <v>0</v>
      </c>
      <c r="AC58" s="759">
        <v>0</v>
      </c>
      <c r="AD58" s="759">
        <v>0</v>
      </c>
      <c r="AE58" s="759">
        <v>0</v>
      </c>
      <c r="AF58" s="759">
        <v>0</v>
      </c>
    </row>
    <row r="59" spans="1:32">
      <c r="A59" s="796" t="s">
        <v>504</v>
      </c>
      <c r="B59" s="796"/>
      <c r="C59" s="329">
        <v>1097323</v>
      </c>
      <c r="D59" s="329">
        <v>14414345.425000001</v>
      </c>
      <c r="E59" s="329">
        <v>549286</v>
      </c>
      <c r="F59" s="329">
        <v>824093</v>
      </c>
      <c r="G59" s="329">
        <v>1283538.483</v>
      </c>
      <c r="H59" s="329">
        <v>10104202.756999999</v>
      </c>
      <c r="I59" s="329">
        <v>10085</v>
      </c>
      <c r="J59" s="329">
        <v>78938</v>
      </c>
      <c r="K59" s="329">
        <v>544970.19400000002</v>
      </c>
      <c r="L59" s="329">
        <v>4715990.4939999999</v>
      </c>
      <c r="M59" s="329">
        <v>539201</v>
      </c>
      <c r="N59" s="329">
        <v>745155</v>
      </c>
      <c r="O59" s="329">
        <v>738568.28899999999</v>
      </c>
      <c r="P59" s="329">
        <v>5388212.2630000003</v>
      </c>
      <c r="Q59" s="329">
        <v>244774</v>
      </c>
      <c r="R59" s="329">
        <v>397351</v>
      </c>
      <c r="S59" s="329">
        <v>339456.36</v>
      </c>
      <c r="T59" s="329">
        <v>2385756.4989999998</v>
      </c>
      <c r="U59" s="329">
        <v>303123</v>
      </c>
      <c r="V59" s="329">
        <v>343415</v>
      </c>
      <c r="W59" s="329">
        <v>253067.30100000001</v>
      </c>
      <c r="X59" s="329">
        <v>1874345.638</v>
      </c>
      <c r="Y59" s="329">
        <v>9535</v>
      </c>
      <c r="Z59" s="329">
        <v>185689</v>
      </c>
      <c r="AA59" s="329">
        <v>121932.18799999999</v>
      </c>
      <c r="AB59" s="329">
        <v>37495.447999999997</v>
      </c>
      <c r="AC59" s="329">
        <v>140</v>
      </c>
      <c r="AD59" s="329">
        <v>1457</v>
      </c>
      <c r="AE59" s="329">
        <v>17480.060000000001</v>
      </c>
      <c r="AF59" s="329">
        <v>12545.083000000001</v>
      </c>
    </row>
    <row r="60" spans="1:32" ht="21" customHeight="1">
      <c r="A60" s="792" t="s">
        <v>433</v>
      </c>
      <c r="B60" s="796"/>
      <c r="C60" s="329">
        <v>46580957</v>
      </c>
      <c r="D60" s="329">
        <v>1733899547.188</v>
      </c>
      <c r="E60" s="329">
        <v>24551525</v>
      </c>
      <c r="F60" s="329">
        <v>73938604</v>
      </c>
      <c r="G60" s="329">
        <v>132766417.715</v>
      </c>
      <c r="H60" s="329">
        <v>1309875300.0120001</v>
      </c>
      <c r="I60" s="329">
        <v>1655708</v>
      </c>
      <c r="J60" s="329">
        <v>32552985</v>
      </c>
      <c r="K60" s="329">
        <v>90400128.388999999</v>
      </c>
      <c r="L60" s="329">
        <v>890660693.32200003</v>
      </c>
      <c r="M60" s="329">
        <v>22895817</v>
      </c>
      <c r="N60" s="329">
        <v>41385619</v>
      </c>
      <c r="O60" s="329">
        <v>42366289.325999998</v>
      </c>
      <c r="P60" s="329">
        <v>419214606.69</v>
      </c>
      <c r="Q60" s="329">
        <v>3840460</v>
      </c>
      <c r="R60" s="329">
        <v>7748980</v>
      </c>
      <c r="S60" s="329">
        <v>7110623.5520000001</v>
      </c>
      <c r="T60" s="329">
        <v>70244606.378999993</v>
      </c>
      <c r="U60" s="329">
        <v>17928796</v>
      </c>
      <c r="V60" s="329">
        <v>24510586</v>
      </c>
      <c r="W60" s="329">
        <v>26426154.760000002</v>
      </c>
      <c r="X60" s="329">
        <v>261882928.507</v>
      </c>
      <c r="Y60" s="329">
        <v>1576731</v>
      </c>
      <c r="Z60" s="329">
        <v>87143908</v>
      </c>
      <c r="AA60" s="329">
        <v>58671746.884000003</v>
      </c>
      <c r="AB60" s="329">
        <v>58562570.134000003</v>
      </c>
      <c r="AC60" s="329">
        <v>260176</v>
      </c>
      <c r="AD60" s="329">
        <v>2743193</v>
      </c>
      <c r="AE60" s="329">
        <v>33476604.594999999</v>
      </c>
      <c r="AF60" s="329">
        <v>33334142.155999999</v>
      </c>
    </row>
    <row r="61" spans="1:32" ht="21" customHeight="1">
      <c r="A61" s="792" t="s">
        <v>501</v>
      </c>
      <c r="B61" s="792"/>
      <c r="C61" s="329">
        <v>21</v>
      </c>
      <c r="D61" s="329">
        <v>77.459999999999994</v>
      </c>
      <c r="E61" s="329">
        <v>16</v>
      </c>
      <c r="F61" s="329">
        <v>16</v>
      </c>
      <c r="G61" s="329">
        <v>3.3439999999999999</v>
      </c>
      <c r="H61" s="329">
        <v>33.44</v>
      </c>
      <c r="I61" s="329">
        <v>0</v>
      </c>
      <c r="J61" s="329">
        <v>0</v>
      </c>
      <c r="K61" s="329">
        <v>0</v>
      </c>
      <c r="L61" s="329">
        <v>0</v>
      </c>
      <c r="M61" s="329">
        <v>16</v>
      </c>
      <c r="N61" s="329">
        <v>16</v>
      </c>
      <c r="O61" s="329">
        <v>3.3439999999999999</v>
      </c>
      <c r="P61" s="329">
        <v>33.44</v>
      </c>
      <c r="Q61" s="329">
        <v>0</v>
      </c>
      <c r="R61" s="329">
        <v>0</v>
      </c>
      <c r="S61" s="329">
        <v>0</v>
      </c>
      <c r="T61" s="329">
        <v>0</v>
      </c>
      <c r="U61" s="329">
        <v>5</v>
      </c>
      <c r="V61" s="329">
        <v>5</v>
      </c>
      <c r="W61" s="329">
        <v>4.4020000000000001</v>
      </c>
      <c r="X61" s="329">
        <v>44.02</v>
      </c>
      <c r="Y61" s="329">
        <v>0</v>
      </c>
      <c r="Z61" s="329">
        <v>0</v>
      </c>
      <c r="AA61" s="329">
        <v>0</v>
      </c>
      <c r="AB61" s="329">
        <v>0</v>
      </c>
      <c r="AC61" s="329">
        <v>0</v>
      </c>
      <c r="AD61" s="329">
        <v>0</v>
      </c>
      <c r="AE61" s="329">
        <v>0</v>
      </c>
      <c r="AF61" s="329">
        <v>0</v>
      </c>
    </row>
    <row r="62" spans="1:32" ht="21" customHeight="1">
      <c r="A62" s="775" t="s">
        <v>387</v>
      </c>
      <c r="B62" s="250" t="s">
        <v>206</v>
      </c>
      <c r="C62" s="385">
        <v>1252077</v>
      </c>
      <c r="D62" s="385">
        <v>157318356.20899999</v>
      </c>
      <c r="E62" s="385">
        <v>730682</v>
      </c>
      <c r="F62" s="385">
        <v>6742266</v>
      </c>
      <c r="G62" s="385">
        <v>22053325.388</v>
      </c>
      <c r="H62" s="385">
        <v>140258948.829</v>
      </c>
      <c r="I62" s="385">
        <v>66800</v>
      </c>
      <c r="J62" s="385">
        <v>817399</v>
      </c>
      <c r="K62" s="385">
        <v>3186001.909</v>
      </c>
      <c r="L62" s="385">
        <v>19356379.252999999</v>
      </c>
      <c r="M62" s="385">
        <v>663882</v>
      </c>
      <c r="N62" s="385">
        <v>5924867</v>
      </c>
      <c r="O62" s="385">
        <v>18867323.478999998</v>
      </c>
      <c r="P62" s="385">
        <v>120902569.57600001</v>
      </c>
      <c r="Q62" s="385">
        <v>2653</v>
      </c>
      <c r="R62" s="385">
        <v>3450</v>
      </c>
      <c r="S62" s="385">
        <v>6899.3109999999997</v>
      </c>
      <c r="T62" s="385">
        <v>11543.079</v>
      </c>
      <c r="U62" s="385">
        <v>517428</v>
      </c>
      <c r="V62" s="385">
        <v>1309147</v>
      </c>
      <c r="W62" s="385">
        <v>5074026.7609999999</v>
      </c>
      <c r="X62" s="385">
        <v>16449568.016000001</v>
      </c>
      <c r="Y62" s="385">
        <v>14092</v>
      </c>
      <c r="Z62" s="385">
        <v>700389</v>
      </c>
      <c r="AA62" s="385">
        <v>497519.31</v>
      </c>
      <c r="AB62" s="385">
        <v>497040.59399999998</v>
      </c>
      <c r="AC62" s="385">
        <v>1314</v>
      </c>
      <c r="AD62" s="385">
        <v>9760</v>
      </c>
      <c r="AE62" s="385">
        <v>114287.78</v>
      </c>
      <c r="AF62" s="385">
        <v>101255.69100000001</v>
      </c>
    </row>
    <row r="63" spans="1:32" ht="21" customHeight="1">
      <c r="A63" s="785"/>
      <c r="B63" s="22" t="s">
        <v>502</v>
      </c>
      <c r="C63" s="328">
        <v>49370</v>
      </c>
      <c r="D63" s="328">
        <v>880658.93900000001</v>
      </c>
      <c r="E63" s="328">
        <v>18919</v>
      </c>
      <c r="F63" s="328">
        <v>90595</v>
      </c>
      <c r="G63" s="328">
        <v>1238427</v>
      </c>
      <c r="H63" s="328">
        <v>735410.28799999994</v>
      </c>
      <c r="I63" s="328">
        <v>7729</v>
      </c>
      <c r="J63" s="328">
        <v>76202</v>
      </c>
      <c r="K63" s="328">
        <v>1224203.5449999999</v>
      </c>
      <c r="L63" s="328">
        <v>709518.84199999995</v>
      </c>
      <c r="M63" s="328">
        <v>11190</v>
      </c>
      <c r="N63" s="328">
        <v>14393</v>
      </c>
      <c r="O63" s="328">
        <v>14223.455</v>
      </c>
      <c r="P63" s="328">
        <v>25891.446</v>
      </c>
      <c r="Q63" s="328">
        <v>28689</v>
      </c>
      <c r="R63" s="328">
        <v>37434</v>
      </c>
      <c r="S63" s="328">
        <v>97606.551999999996</v>
      </c>
      <c r="T63" s="328">
        <v>135676.606</v>
      </c>
      <c r="U63" s="328">
        <v>1713</v>
      </c>
      <c r="V63" s="328">
        <v>1975</v>
      </c>
      <c r="W63" s="328">
        <v>3515.6880000000001</v>
      </c>
      <c r="X63" s="328">
        <v>6883.5230000000001</v>
      </c>
      <c r="Y63" s="328">
        <v>96</v>
      </c>
      <c r="Z63" s="328">
        <v>1992</v>
      </c>
      <c r="AA63" s="328">
        <v>1306.615</v>
      </c>
      <c r="AB63" s="328">
        <v>1283.9849999999999</v>
      </c>
      <c r="AC63" s="328">
        <v>49</v>
      </c>
      <c r="AD63" s="328">
        <v>203</v>
      </c>
      <c r="AE63" s="328">
        <v>2386.59</v>
      </c>
      <c r="AF63" s="328">
        <v>1404.537</v>
      </c>
    </row>
    <row r="64" spans="1:32" ht="21" customHeight="1">
      <c r="A64" s="785"/>
      <c r="B64" s="24" t="s">
        <v>207</v>
      </c>
      <c r="C64" s="328">
        <v>25090048</v>
      </c>
      <c r="D64" s="328">
        <v>223812553.035</v>
      </c>
      <c r="E64" s="328">
        <v>13120602</v>
      </c>
      <c r="F64" s="328">
        <v>22268527</v>
      </c>
      <c r="G64" s="328">
        <v>16817530.82</v>
      </c>
      <c r="H64" s="328">
        <v>94532375.221000001</v>
      </c>
      <c r="I64" s="328">
        <v>0</v>
      </c>
      <c r="J64" s="328">
        <v>0</v>
      </c>
      <c r="K64" s="328">
        <v>0</v>
      </c>
      <c r="L64" s="328">
        <v>0</v>
      </c>
      <c r="M64" s="328">
        <v>13120602</v>
      </c>
      <c r="N64" s="328">
        <v>22268527</v>
      </c>
      <c r="O64" s="328">
        <v>16817530.82</v>
      </c>
      <c r="P64" s="328">
        <v>94532375.221000001</v>
      </c>
      <c r="Q64" s="328">
        <v>194</v>
      </c>
      <c r="R64" s="328">
        <v>370</v>
      </c>
      <c r="S64" s="328">
        <v>316.63099999999997</v>
      </c>
      <c r="T64" s="328">
        <v>2451.2269999999999</v>
      </c>
      <c r="U64" s="328">
        <v>10865982</v>
      </c>
      <c r="V64" s="328">
        <v>14265423</v>
      </c>
      <c r="W64" s="328">
        <v>15714667.640000001</v>
      </c>
      <c r="X64" s="328">
        <v>71130028.684</v>
      </c>
      <c r="Y64" s="328">
        <v>0</v>
      </c>
      <c r="Z64" s="328">
        <v>0</v>
      </c>
      <c r="AA64" s="328">
        <v>0</v>
      </c>
      <c r="AB64" s="328">
        <v>0</v>
      </c>
      <c r="AC64" s="328">
        <v>1103270</v>
      </c>
      <c r="AD64" s="328">
        <v>6881001</v>
      </c>
      <c r="AE64" s="328">
        <v>69660192.532000005</v>
      </c>
      <c r="AF64" s="328">
        <v>58147697.902999997</v>
      </c>
    </row>
    <row r="65" spans="1:32" ht="21" customHeight="1">
      <c r="A65" s="786"/>
      <c r="B65" s="410" t="s">
        <v>227</v>
      </c>
      <c r="C65" s="329">
        <v>35096</v>
      </c>
      <c r="D65" s="329">
        <v>3771551.327</v>
      </c>
      <c r="E65" s="329">
        <v>35082</v>
      </c>
      <c r="F65" s="329">
        <v>1053634</v>
      </c>
      <c r="G65" s="329">
        <v>2777697.2230000002</v>
      </c>
      <c r="H65" s="329">
        <v>3652133.2230000002</v>
      </c>
      <c r="I65" s="329">
        <v>35079</v>
      </c>
      <c r="J65" s="329">
        <v>1053632</v>
      </c>
      <c r="K65" s="329">
        <v>2777699.9730000002</v>
      </c>
      <c r="L65" s="329">
        <v>3652142.8250000002</v>
      </c>
      <c r="M65" s="329">
        <v>3</v>
      </c>
      <c r="N65" s="329">
        <v>2</v>
      </c>
      <c r="O65" s="329">
        <v>-2.75</v>
      </c>
      <c r="P65" s="329">
        <v>-9.6020000000000003</v>
      </c>
      <c r="Q65" s="329">
        <v>14</v>
      </c>
      <c r="R65" s="329">
        <v>18</v>
      </c>
      <c r="S65" s="329">
        <v>11.933999999999999</v>
      </c>
      <c r="T65" s="329">
        <v>32.759</v>
      </c>
      <c r="U65" s="329">
        <v>0</v>
      </c>
      <c r="V65" s="329">
        <v>0</v>
      </c>
      <c r="W65" s="329">
        <v>0</v>
      </c>
      <c r="X65" s="329">
        <v>0</v>
      </c>
      <c r="Y65" s="329">
        <v>3662</v>
      </c>
      <c r="Z65" s="329">
        <v>313348</v>
      </c>
      <c r="AA65" s="329">
        <v>196297.62</v>
      </c>
      <c r="AB65" s="329">
        <v>119385.345</v>
      </c>
      <c r="AC65" s="329">
        <v>0</v>
      </c>
      <c r="AD65" s="329">
        <v>0</v>
      </c>
      <c r="AE65" s="329">
        <v>0</v>
      </c>
      <c r="AF65" s="329">
        <v>0</v>
      </c>
    </row>
    <row r="66" spans="1:32" ht="21" customHeight="1">
      <c r="A66" s="775" t="s">
        <v>215</v>
      </c>
      <c r="B66" s="23" t="s">
        <v>503</v>
      </c>
      <c r="C66" s="385">
        <v>2</v>
      </c>
      <c r="D66" s="385">
        <v>173.202</v>
      </c>
      <c r="E66" s="385">
        <v>2</v>
      </c>
      <c r="F66" s="385">
        <v>23</v>
      </c>
      <c r="G66" s="385">
        <v>79.66</v>
      </c>
      <c r="H66" s="385">
        <v>142.84200000000001</v>
      </c>
      <c r="I66" s="385">
        <v>2</v>
      </c>
      <c r="J66" s="385">
        <v>23</v>
      </c>
      <c r="K66" s="385">
        <v>79.66</v>
      </c>
      <c r="L66" s="385">
        <v>142.84200000000001</v>
      </c>
      <c r="M66" s="385">
        <v>0</v>
      </c>
      <c r="N66" s="385">
        <v>0</v>
      </c>
      <c r="O66" s="385">
        <v>0</v>
      </c>
      <c r="P66" s="385">
        <v>0</v>
      </c>
      <c r="Q66" s="385">
        <v>0</v>
      </c>
      <c r="R66" s="385">
        <v>0</v>
      </c>
      <c r="S66" s="385">
        <v>0</v>
      </c>
      <c r="T66" s="385">
        <v>0</v>
      </c>
      <c r="U66" s="385">
        <v>0</v>
      </c>
      <c r="V66" s="385">
        <v>0</v>
      </c>
      <c r="W66" s="385">
        <v>0</v>
      </c>
      <c r="X66" s="385">
        <v>0</v>
      </c>
      <c r="Y66" s="385">
        <v>2</v>
      </c>
      <c r="Z66" s="385">
        <v>66</v>
      </c>
      <c r="AA66" s="385">
        <v>42.24</v>
      </c>
      <c r="AB66" s="385">
        <v>30.36</v>
      </c>
      <c r="AC66" s="385">
        <v>0</v>
      </c>
      <c r="AD66" s="385">
        <v>0</v>
      </c>
      <c r="AE66" s="385">
        <v>0</v>
      </c>
      <c r="AF66" s="385">
        <v>0</v>
      </c>
    </row>
    <row r="67" spans="1:32" ht="21" customHeight="1">
      <c r="A67" s="784"/>
      <c r="B67" s="410" t="s">
        <v>138</v>
      </c>
      <c r="C67" s="329">
        <v>35995</v>
      </c>
      <c r="D67" s="329">
        <v>3007454.821</v>
      </c>
      <c r="E67" s="329">
        <v>35972</v>
      </c>
      <c r="F67" s="329">
        <v>705988</v>
      </c>
      <c r="G67" s="329">
        <v>1924887.4680000001</v>
      </c>
      <c r="H67" s="329">
        <v>2372534.7400000002</v>
      </c>
      <c r="I67" s="329">
        <v>22303</v>
      </c>
      <c r="J67" s="329">
        <v>632607</v>
      </c>
      <c r="K67" s="329">
        <v>1875636.7039999999</v>
      </c>
      <c r="L67" s="329">
        <v>2314583.6230000001</v>
      </c>
      <c r="M67" s="329">
        <v>13669</v>
      </c>
      <c r="N67" s="329">
        <v>73381</v>
      </c>
      <c r="O67" s="329">
        <v>49250.764000000003</v>
      </c>
      <c r="P67" s="329">
        <v>57951.116999999998</v>
      </c>
      <c r="Q67" s="329">
        <v>11</v>
      </c>
      <c r="R67" s="329">
        <v>11</v>
      </c>
      <c r="S67" s="329">
        <v>12.234</v>
      </c>
      <c r="T67" s="329">
        <v>30.483000000000001</v>
      </c>
      <c r="U67" s="329">
        <v>12</v>
      </c>
      <c r="V67" s="329">
        <v>13</v>
      </c>
      <c r="W67" s="329">
        <v>5.1289999999999996</v>
      </c>
      <c r="X67" s="329">
        <v>5.4580000000000002</v>
      </c>
      <c r="Y67" s="329">
        <v>18815</v>
      </c>
      <c r="Z67" s="329">
        <v>1412641</v>
      </c>
      <c r="AA67" s="329">
        <v>883344.81499999994</v>
      </c>
      <c r="AB67" s="329">
        <v>634884.14</v>
      </c>
      <c r="AC67" s="329">
        <v>0</v>
      </c>
      <c r="AD67" s="329">
        <v>0</v>
      </c>
      <c r="AE67" s="329">
        <v>0</v>
      </c>
      <c r="AF67" s="329">
        <v>0</v>
      </c>
    </row>
    <row r="68" spans="1:32" ht="21" customHeight="1">
      <c r="A68" s="775" t="s">
        <v>216</v>
      </c>
      <c r="B68" s="22" t="s">
        <v>506</v>
      </c>
      <c r="C68" s="385">
        <v>9088</v>
      </c>
      <c r="D68" s="385">
        <v>493301.30300000001</v>
      </c>
      <c r="E68" s="385">
        <v>6566</v>
      </c>
      <c r="F68" s="385">
        <v>10938</v>
      </c>
      <c r="G68" s="385">
        <v>38691.279000000002</v>
      </c>
      <c r="H68" s="385">
        <v>386912.79</v>
      </c>
      <c r="I68" s="385">
        <v>247</v>
      </c>
      <c r="J68" s="385">
        <v>3268</v>
      </c>
      <c r="K68" s="385">
        <v>19091.191999999999</v>
      </c>
      <c r="L68" s="385">
        <v>190911.92</v>
      </c>
      <c r="M68" s="385">
        <v>6319</v>
      </c>
      <c r="N68" s="385">
        <v>7670</v>
      </c>
      <c r="O68" s="385">
        <v>19600.087</v>
      </c>
      <c r="P68" s="385">
        <v>196000.87</v>
      </c>
      <c r="Q68" s="385">
        <v>33</v>
      </c>
      <c r="R68" s="385">
        <v>42</v>
      </c>
      <c r="S68" s="385">
        <v>41.451999999999998</v>
      </c>
      <c r="T68" s="385">
        <v>414.52</v>
      </c>
      <c r="U68" s="385">
        <v>2477</v>
      </c>
      <c r="V68" s="385">
        <v>2563</v>
      </c>
      <c r="W68" s="385">
        <v>10041.353999999999</v>
      </c>
      <c r="X68" s="385">
        <v>100413.54</v>
      </c>
      <c r="Y68" s="385">
        <v>211</v>
      </c>
      <c r="Z68" s="385">
        <v>7022</v>
      </c>
      <c r="AA68" s="385">
        <v>4861.1229999999996</v>
      </c>
      <c r="AB68" s="385">
        <v>4861.1229999999996</v>
      </c>
      <c r="AC68" s="385">
        <v>12</v>
      </c>
      <c r="AD68" s="385">
        <v>63</v>
      </c>
      <c r="AE68" s="385">
        <v>699.33</v>
      </c>
      <c r="AF68" s="385">
        <v>699.33</v>
      </c>
    </row>
    <row r="69" spans="1:32" ht="21" customHeight="1">
      <c r="A69" s="784"/>
      <c r="B69" s="35" t="s">
        <v>170</v>
      </c>
      <c r="C69" s="329">
        <v>77527</v>
      </c>
      <c r="D69" s="329">
        <v>3202718.43</v>
      </c>
      <c r="E69" s="329">
        <v>42530</v>
      </c>
      <c r="F69" s="329">
        <v>134801</v>
      </c>
      <c r="G69" s="329">
        <v>251883.34400000001</v>
      </c>
      <c r="H69" s="329">
        <v>2515463.0060000001</v>
      </c>
      <c r="I69" s="329">
        <v>2886</v>
      </c>
      <c r="J69" s="329">
        <v>50487</v>
      </c>
      <c r="K69" s="329">
        <v>162026.269</v>
      </c>
      <c r="L69" s="329">
        <v>1617137.4080000001</v>
      </c>
      <c r="M69" s="329">
        <v>39644</v>
      </c>
      <c r="N69" s="329">
        <v>84314</v>
      </c>
      <c r="O69" s="329">
        <v>89857.074999999997</v>
      </c>
      <c r="P69" s="329">
        <v>898325.598</v>
      </c>
      <c r="Q69" s="329">
        <v>5156</v>
      </c>
      <c r="R69" s="329">
        <v>10480</v>
      </c>
      <c r="S69" s="329">
        <v>10283.856</v>
      </c>
      <c r="T69" s="329">
        <v>102790.39599999999</v>
      </c>
      <c r="U69" s="329">
        <v>29318</v>
      </c>
      <c r="V69" s="329">
        <v>42456</v>
      </c>
      <c r="W69" s="329">
        <v>42553.659</v>
      </c>
      <c r="X69" s="329">
        <v>424909.47200000001</v>
      </c>
      <c r="Y69" s="329">
        <v>2778</v>
      </c>
      <c r="Z69" s="329">
        <v>132826</v>
      </c>
      <c r="AA69" s="329">
        <v>91571.910999999993</v>
      </c>
      <c r="AB69" s="329">
        <v>91408.835999999996</v>
      </c>
      <c r="AC69" s="329">
        <v>523</v>
      </c>
      <c r="AD69" s="329">
        <v>5536</v>
      </c>
      <c r="AE69" s="329">
        <v>68146.720000000001</v>
      </c>
      <c r="AF69" s="329">
        <v>68146.720000000001</v>
      </c>
    </row>
    <row r="70" spans="1:32" ht="21" customHeight="1">
      <c r="A70" s="30" t="s">
        <v>507</v>
      </c>
      <c r="B70" s="23" t="s">
        <v>508</v>
      </c>
      <c r="C70" s="385">
        <v>14932</v>
      </c>
      <c r="D70" s="385">
        <v>6149087.2869999995</v>
      </c>
      <c r="E70" s="385">
        <v>14761</v>
      </c>
      <c r="F70" s="385">
        <v>288864</v>
      </c>
      <c r="G70" s="385">
        <v>748118.647</v>
      </c>
      <c r="H70" s="385">
        <v>5634677.4349999996</v>
      </c>
      <c r="I70" s="385">
        <v>14761</v>
      </c>
      <c r="J70" s="385">
        <v>288864</v>
      </c>
      <c r="K70" s="385">
        <v>748118.647</v>
      </c>
      <c r="L70" s="385">
        <v>5634677.4349999996</v>
      </c>
      <c r="M70" s="385">
        <v>0</v>
      </c>
      <c r="N70" s="385">
        <v>0</v>
      </c>
      <c r="O70" s="385">
        <v>0</v>
      </c>
      <c r="P70" s="385">
        <v>0</v>
      </c>
      <c r="Q70" s="385">
        <v>170</v>
      </c>
      <c r="R70" s="385">
        <v>285</v>
      </c>
      <c r="S70" s="385">
        <v>196.61699999999999</v>
      </c>
      <c r="T70" s="385">
        <v>1841.787</v>
      </c>
      <c r="U70" s="385">
        <v>1</v>
      </c>
      <c r="V70" s="385">
        <v>1</v>
      </c>
      <c r="W70" s="385">
        <v>1.492</v>
      </c>
      <c r="X70" s="385">
        <v>14.92</v>
      </c>
      <c r="Y70" s="385">
        <v>14360</v>
      </c>
      <c r="Z70" s="385">
        <v>845454</v>
      </c>
      <c r="AA70" s="385">
        <v>560365.46600000001</v>
      </c>
      <c r="AB70" s="385">
        <v>512553.14500000002</v>
      </c>
      <c r="AC70" s="385">
        <v>0</v>
      </c>
      <c r="AD70" s="385">
        <v>0</v>
      </c>
      <c r="AE70" s="385">
        <v>0</v>
      </c>
      <c r="AF70" s="385">
        <v>0</v>
      </c>
    </row>
    <row r="71" spans="1:32" ht="21" customHeight="1">
      <c r="A71" s="793" t="s">
        <v>509</v>
      </c>
      <c r="B71" s="794"/>
      <c r="C71" s="386">
        <v>0</v>
      </c>
      <c r="D71" s="386">
        <v>0</v>
      </c>
      <c r="E71" s="386">
        <v>0</v>
      </c>
      <c r="F71" s="386">
        <v>0</v>
      </c>
      <c r="G71" s="386">
        <v>0</v>
      </c>
      <c r="H71" s="386">
        <v>0</v>
      </c>
      <c r="I71" s="386">
        <v>0</v>
      </c>
      <c r="J71" s="386">
        <v>0</v>
      </c>
      <c r="K71" s="386">
        <v>0</v>
      </c>
      <c r="L71" s="386">
        <v>0</v>
      </c>
      <c r="M71" s="386">
        <v>0</v>
      </c>
      <c r="N71" s="386">
        <v>0</v>
      </c>
      <c r="O71" s="386">
        <v>0</v>
      </c>
      <c r="P71" s="386">
        <v>0</v>
      </c>
      <c r="Q71" s="386">
        <v>0</v>
      </c>
      <c r="R71" s="386">
        <v>0</v>
      </c>
      <c r="S71" s="386">
        <v>0</v>
      </c>
      <c r="T71" s="386">
        <v>0</v>
      </c>
      <c r="U71" s="386">
        <v>0</v>
      </c>
      <c r="V71" s="386">
        <v>0</v>
      </c>
      <c r="W71" s="386">
        <v>0</v>
      </c>
      <c r="X71" s="386">
        <v>0</v>
      </c>
      <c r="Y71" s="386">
        <v>0</v>
      </c>
      <c r="Z71" s="386">
        <v>0</v>
      </c>
      <c r="AA71" s="386">
        <v>0</v>
      </c>
      <c r="AB71" s="386">
        <v>0</v>
      </c>
      <c r="AC71" s="386">
        <v>0</v>
      </c>
      <c r="AD71" s="386">
        <v>0</v>
      </c>
      <c r="AE71" s="386">
        <v>0</v>
      </c>
      <c r="AF71" s="386">
        <v>0</v>
      </c>
    </row>
    <row r="72" spans="1:32" ht="21" customHeight="1">
      <c r="A72" s="793" t="s">
        <v>510</v>
      </c>
      <c r="B72" s="794"/>
      <c r="C72" s="329">
        <v>57055</v>
      </c>
      <c r="D72" s="329">
        <v>6703215.5470000003</v>
      </c>
      <c r="E72" s="329">
        <v>57037</v>
      </c>
      <c r="F72" s="329">
        <v>1063439</v>
      </c>
      <c r="G72" s="329">
        <v>9913080.9700000007</v>
      </c>
      <c r="H72" s="329">
        <v>5724684.5640000002</v>
      </c>
      <c r="I72" s="329">
        <v>57013</v>
      </c>
      <c r="J72" s="329">
        <v>1063414</v>
      </c>
      <c r="K72" s="329">
        <v>9913012.5889999997</v>
      </c>
      <c r="L72" s="329">
        <v>5724547.8020000001</v>
      </c>
      <c r="M72" s="329">
        <v>24</v>
      </c>
      <c r="N72" s="329">
        <v>25</v>
      </c>
      <c r="O72" s="329">
        <v>68.381</v>
      </c>
      <c r="P72" s="329">
        <v>136.762</v>
      </c>
      <c r="Q72" s="329">
        <v>5</v>
      </c>
      <c r="R72" s="329">
        <v>17</v>
      </c>
      <c r="S72" s="329">
        <v>118.227</v>
      </c>
      <c r="T72" s="329">
        <v>94.563000000000002</v>
      </c>
      <c r="U72" s="329">
        <v>13</v>
      </c>
      <c r="V72" s="329">
        <v>14</v>
      </c>
      <c r="W72" s="329">
        <v>4.9640000000000004</v>
      </c>
      <c r="X72" s="329">
        <v>9.9280000000000008</v>
      </c>
      <c r="Y72" s="329">
        <v>49736</v>
      </c>
      <c r="Z72" s="329">
        <v>2119713</v>
      </c>
      <c r="AA72" s="329">
        <v>1379420.577</v>
      </c>
      <c r="AB72" s="329">
        <v>978426.49199999997</v>
      </c>
      <c r="AC72" s="329">
        <v>0</v>
      </c>
      <c r="AD72" s="329">
        <v>0</v>
      </c>
      <c r="AE72" s="329">
        <v>0</v>
      </c>
      <c r="AF72" s="329">
        <v>0</v>
      </c>
    </row>
    <row r="73" spans="1:32" ht="21" customHeight="1">
      <c r="A73" s="793" t="s">
        <v>374</v>
      </c>
      <c r="B73" s="794"/>
      <c r="C73" s="329">
        <v>176599</v>
      </c>
      <c r="D73" s="329">
        <v>5439017.0259999996</v>
      </c>
      <c r="E73" s="329">
        <v>94412</v>
      </c>
      <c r="F73" s="329">
        <v>217096</v>
      </c>
      <c r="G73" s="329">
        <v>391618.826</v>
      </c>
      <c r="H73" s="329">
        <v>3906542.9709999999</v>
      </c>
      <c r="I73" s="329">
        <v>3602</v>
      </c>
      <c r="J73" s="329">
        <v>59651</v>
      </c>
      <c r="K73" s="329">
        <v>227310.24</v>
      </c>
      <c r="L73" s="329">
        <v>2267095.9909999999</v>
      </c>
      <c r="M73" s="329">
        <v>90810</v>
      </c>
      <c r="N73" s="329">
        <v>157445</v>
      </c>
      <c r="O73" s="329">
        <v>164308.58600000001</v>
      </c>
      <c r="P73" s="329">
        <v>1639446.98</v>
      </c>
      <c r="Q73" s="329">
        <v>11741</v>
      </c>
      <c r="R73" s="329">
        <v>23663</v>
      </c>
      <c r="S73" s="329">
        <v>23249.114000000001</v>
      </c>
      <c r="T73" s="329">
        <v>232451.617</v>
      </c>
      <c r="U73" s="329">
        <v>69841</v>
      </c>
      <c r="V73" s="329">
        <v>90158</v>
      </c>
      <c r="W73" s="329">
        <v>112210.639</v>
      </c>
      <c r="X73" s="329">
        <v>1122582.432</v>
      </c>
      <c r="Y73" s="329">
        <v>3359</v>
      </c>
      <c r="Z73" s="329">
        <v>146169</v>
      </c>
      <c r="AA73" s="329">
        <v>99095.785999999993</v>
      </c>
      <c r="AB73" s="329">
        <v>99059.936000000002</v>
      </c>
      <c r="AC73" s="329">
        <v>605</v>
      </c>
      <c r="AD73" s="329">
        <v>6452</v>
      </c>
      <c r="AE73" s="329">
        <v>78380.070000000007</v>
      </c>
      <c r="AF73" s="329">
        <v>78380.070000000007</v>
      </c>
    </row>
    <row r="74" spans="1:32" s="34" customFormat="1" ht="21" customHeight="1">
      <c r="A74" s="775" t="s">
        <v>389</v>
      </c>
      <c r="B74" s="23" t="s">
        <v>357</v>
      </c>
      <c r="C74" s="385">
        <v>50015</v>
      </c>
      <c r="D74" s="385">
        <v>235356.15900000001</v>
      </c>
      <c r="E74" s="385">
        <v>30381</v>
      </c>
      <c r="F74" s="385">
        <v>63815</v>
      </c>
      <c r="G74" s="385">
        <v>44440.934000000001</v>
      </c>
      <c r="H74" s="385">
        <v>172331.13099999999</v>
      </c>
      <c r="I74" s="385">
        <v>2169</v>
      </c>
      <c r="J74" s="385">
        <v>23861</v>
      </c>
      <c r="K74" s="385">
        <v>11706.251</v>
      </c>
      <c r="L74" s="385">
        <v>59818.582000000002</v>
      </c>
      <c r="M74" s="385">
        <v>28212</v>
      </c>
      <c r="N74" s="385">
        <v>39954</v>
      </c>
      <c r="O74" s="385">
        <v>32734.683000000001</v>
      </c>
      <c r="P74" s="385">
        <v>112512.549</v>
      </c>
      <c r="Q74" s="385">
        <v>0</v>
      </c>
      <c r="R74" s="385">
        <v>0</v>
      </c>
      <c r="S74" s="385">
        <v>-0.36899999999999999</v>
      </c>
      <c r="T74" s="385">
        <v>-3.5059999999999998</v>
      </c>
      <c r="U74" s="385">
        <v>19634</v>
      </c>
      <c r="V74" s="385">
        <v>23842</v>
      </c>
      <c r="W74" s="385">
        <v>24612.113000000001</v>
      </c>
      <c r="X74" s="385">
        <v>63028.534</v>
      </c>
      <c r="Y74" s="385">
        <v>0</v>
      </c>
      <c r="Z74" s="385">
        <v>0</v>
      </c>
      <c r="AA74" s="385">
        <v>0</v>
      </c>
      <c r="AB74" s="385">
        <v>0</v>
      </c>
      <c r="AC74" s="385">
        <v>0</v>
      </c>
      <c r="AD74" s="385">
        <v>0</v>
      </c>
      <c r="AE74" s="385">
        <v>0</v>
      </c>
      <c r="AF74" s="385">
        <v>0</v>
      </c>
    </row>
    <row r="75" spans="1:32" ht="21" customHeight="1">
      <c r="A75" s="807"/>
      <c r="B75" s="24" t="s">
        <v>358</v>
      </c>
      <c r="C75" s="328">
        <v>3714</v>
      </c>
      <c r="D75" s="328">
        <v>1218687.1540000001</v>
      </c>
      <c r="E75" s="328">
        <v>3670</v>
      </c>
      <c r="F75" s="328">
        <v>72909</v>
      </c>
      <c r="G75" s="328">
        <v>204119.679</v>
      </c>
      <c r="H75" s="328">
        <v>1104065.48</v>
      </c>
      <c r="I75" s="328">
        <v>3665</v>
      </c>
      <c r="J75" s="328">
        <v>72882</v>
      </c>
      <c r="K75" s="328">
        <v>204094.095</v>
      </c>
      <c r="L75" s="328">
        <v>1103959.7620000001</v>
      </c>
      <c r="M75" s="328">
        <v>5</v>
      </c>
      <c r="N75" s="328">
        <v>27</v>
      </c>
      <c r="O75" s="328">
        <v>25.584</v>
      </c>
      <c r="P75" s="328">
        <v>105.718</v>
      </c>
      <c r="Q75" s="328">
        <v>42</v>
      </c>
      <c r="R75" s="328">
        <v>127</v>
      </c>
      <c r="S75" s="328">
        <v>51.911000000000001</v>
      </c>
      <c r="T75" s="328">
        <v>446.83499999999998</v>
      </c>
      <c r="U75" s="328">
        <v>2</v>
      </c>
      <c r="V75" s="328">
        <v>2</v>
      </c>
      <c r="W75" s="328">
        <v>0.46400000000000002</v>
      </c>
      <c r="X75" s="328">
        <v>3.1840000000000002</v>
      </c>
      <c r="Y75" s="328">
        <v>3555</v>
      </c>
      <c r="Z75" s="328">
        <v>205753</v>
      </c>
      <c r="AA75" s="328">
        <v>137813.82199999999</v>
      </c>
      <c r="AB75" s="328">
        <v>114171.655</v>
      </c>
      <c r="AC75" s="328">
        <v>0</v>
      </c>
      <c r="AD75" s="328">
        <v>0</v>
      </c>
      <c r="AE75" s="328">
        <v>0</v>
      </c>
      <c r="AF75" s="328">
        <v>0</v>
      </c>
    </row>
    <row r="76" spans="1:32" ht="21" customHeight="1">
      <c r="A76" s="807"/>
      <c r="B76" s="24" t="s">
        <v>513</v>
      </c>
      <c r="C76" s="328">
        <v>69567649</v>
      </c>
      <c r="D76" s="328">
        <v>243028169.65799999</v>
      </c>
      <c r="E76" s="328">
        <v>60484636</v>
      </c>
      <c r="F76" s="328">
        <v>70131304</v>
      </c>
      <c r="G76" s="328">
        <v>67797429.459999993</v>
      </c>
      <c r="H76" s="328">
        <v>224882186.18099999</v>
      </c>
      <c r="I76" s="328">
        <v>3315831</v>
      </c>
      <c r="J76" s="328">
        <v>5899792</v>
      </c>
      <c r="K76" s="328">
        <v>20608402.388</v>
      </c>
      <c r="L76" s="328">
        <v>83786011.550999999</v>
      </c>
      <c r="M76" s="328">
        <v>57168805</v>
      </c>
      <c r="N76" s="328">
        <v>64231512</v>
      </c>
      <c r="O76" s="328">
        <v>47189027.071999997</v>
      </c>
      <c r="P76" s="328">
        <v>141096174.63</v>
      </c>
      <c r="Q76" s="328">
        <v>69039</v>
      </c>
      <c r="R76" s="328">
        <v>72923</v>
      </c>
      <c r="S76" s="328">
        <v>60428.055999999997</v>
      </c>
      <c r="T76" s="328">
        <v>190626.014</v>
      </c>
      <c r="U76" s="328">
        <v>9000020</v>
      </c>
      <c r="V76" s="328">
        <v>9725064</v>
      </c>
      <c r="W76" s="328">
        <v>4433608.4550000001</v>
      </c>
      <c r="X76" s="328">
        <v>14165342.499</v>
      </c>
      <c r="Y76" s="328">
        <v>272360</v>
      </c>
      <c r="Z76" s="328">
        <v>4769454</v>
      </c>
      <c r="AA76" s="328">
        <v>3179064.554</v>
      </c>
      <c r="AB76" s="328">
        <v>2551867.747</v>
      </c>
      <c r="AC76" s="328">
        <v>13954</v>
      </c>
      <c r="AD76" s="328">
        <v>74538</v>
      </c>
      <c r="AE76" s="328">
        <v>1505580.29</v>
      </c>
      <c r="AF76" s="328">
        <v>1238147.2169999999</v>
      </c>
    </row>
    <row r="77" spans="1:32" ht="21" customHeight="1">
      <c r="A77" s="784"/>
      <c r="B77" s="35" t="s">
        <v>514</v>
      </c>
      <c r="C77" s="329">
        <v>0</v>
      </c>
      <c r="D77" s="329">
        <v>0</v>
      </c>
      <c r="E77" s="329">
        <v>0</v>
      </c>
      <c r="F77" s="329">
        <v>0</v>
      </c>
      <c r="G77" s="329">
        <v>0</v>
      </c>
      <c r="H77" s="329">
        <v>0</v>
      </c>
      <c r="I77" s="329">
        <v>0</v>
      </c>
      <c r="J77" s="329">
        <v>0</v>
      </c>
      <c r="K77" s="329">
        <v>0</v>
      </c>
      <c r="L77" s="329">
        <v>0</v>
      </c>
      <c r="M77" s="329">
        <v>0</v>
      </c>
      <c r="N77" s="329">
        <v>0</v>
      </c>
      <c r="O77" s="329">
        <v>0</v>
      </c>
      <c r="P77" s="329">
        <v>0</v>
      </c>
      <c r="Q77" s="329">
        <v>0</v>
      </c>
      <c r="R77" s="329">
        <v>0</v>
      </c>
      <c r="S77" s="329">
        <v>0</v>
      </c>
      <c r="T77" s="329">
        <v>0</v>
      </c>
      <c r="U77" s="329">
        <v>0</v>
      </c>
      <c r="V77" s="329">
        <v>0</v>
      </c>
      <c r="W77" s="329">
        <v>0</v>
      </c>
      <c r="X77" s="329">
        <v>0</v>
      </c>
      <c r="Y77" s="329">
        <v>0</v>
      </c>
      <c r="Z77" s="329">
        <v>0</v>
      </c>
      <c r="AA77" s="329">
        <v>0</v>
      </c>
      <c r="AB77" s="329">
        <v>0</v>
      </c>
      <c r="AC77" s="329">
        <v>0</v>
      </c>
      <c r="AD77" s="329">
        <v>0</v>
      </c>
      <c r="AE77" s="329">
        <v>0</v>
      </c>
      <c r="AF77" s="329">
        <v>0</v>
      </c>
    </row>
    <row r="78" spans="1:32" ht="21" customHeight="1">
      <c r="A78" s="793" t="s">
        <v>171</v>
      </c>
      <c r="B78" s="794"/>
      <c r="C78" s="329">
        <v>23556</v>
      </c>
      <c r="D78" s="329">
        <v>17552360.460000001</v>
      </c>
      <c r="E78" s="329">
        <v>16930</v>
      </c>
      <c r="F78" s="329">
        <v>334589</v>
      </c>
      <c r="G78" s="329">
        <v>1726143.35</v>
      </c>
      <c r="H78" s="329">
        <v>17261433.5</v>
      </c>
      <c r="I78" s="329">
        <v>10149</v>
      </c>
      <c r="J78" s="329">
        <v>300307</v>
      </c>
      <c r="K78" s="329">
        <v>1626811.855</v>
      </c>
      <c r="L78" s="329">
        <v>16268118.550000001</v>
      </c>
      <c r="M78" s="329">
        <v>6781</v>
      </c>
      <c r="N78" s="329">
        <v>34282</v>
      </c>
      <c r="O78" s="329">
        <v>99331.494999999995</v>
      </c>
      <c r="P78" s="329">
        <v>993314.95</v>
      </c>
      <c r="Q78" s="329">
        <v>0</v>
      </c>
      <c r="R78" s="329">
        <v>0</v>
      </c>
      <c r="S78" s="329">
        <v>0</v>
      </c>
      <c r="T78" s="329">
        <v>0</v>
      </c>
      <c r="U78" s="329">
        <v>2954</v>
      </c>
      <c r="V78" s="329">
        <v>6974</v>
      </c>
      <c r="W78" s="329">
        <v>6174.4189999999999</v>
      </c>
      <c r="X78" s="329">
        <v>61744.19</v>
      </c>
      <c r="Y78" s="329">
        <v>1</v>
      </c>
      <c r="Z78" s="329">
        <v>93</v>
      </c>
      <c r="AA78" s="329">
        <v>0</v>
      </c>
      <c r="AB78" s="329">
        <v>0</v>
      </c>
      <c r="AC78" s="329">
        <v>3672</v>
      </c>
      <c r="AD78" s="329">
        <v>21963</v>
      </c>
      <c r="AE78" s="329">
        <v>229434.41</v>
      </c>
      <c r="AF78" s="329">
        <v>229182.77</v>
      </c>
    </row>
    <row r="79" spans="1:32" ht="21" customHeight="1">
      <c r="A79" s="793" t="s">
        <v>656</v>
      </c>
      <c r="B79" s="794"/>
      <c r="C79" s="329">
        <v>191251</v>
      </c>
      <c r="D79" s="329">
        <v>3115574.5249999999</v>
      </c>
      <c r="E79" s="329">
        <v>50421</v>
      </c>
      <c r="F79" s="329">
        <v>85245</v>
      </c>
      <c r="G79" s="329">
        <v>804502.56099999999</v>
      </c>
      <c r="H79" s="329">
        <v>740655.049</v>
      </c>
      <c r="I79" s="329">
        <v>1494</v>
      </c>
      <c r="J79" s="329">
        <v>13004</v>
      </c>
      <c r="K79" s="329">
        <v>82336.797999999995</v>
      </c>
      <c r="L79" s="329">
        <v>77806.845000000001</v>
      </c>
      <c r="M79" s="329">
        <v>48927</v>
      </c>
      <c r="N79" s="329">
        <v>72241</v>
      </c>
      <c r="O79" s="329">
        <v>722165.76300000004</v>
      </c>
      <c r="P79" s="329">
        <v>662848.20400000003</v>
      </c>
      <c r="Q79" s="329">
        <v>1</v>
      </c>
      <c r="R79" s="329">
        <v>1</v>
      </c>
      <c r="S79" s="329">
        <v>1.375</v>
      </c>
      <c r="T79" s="329">
        <v>4.125</v>
      </c>
      <c r="U79" s="329">
        <v>140811</v>
      </c>
      <c r="V79" s="329">
        <v>147420</v>
      </c>
      <c r="W79" s="329">
        <v>1810985.8870000001</v>
      </c>
      <c r="X79" s="329">
        <v>2373863.9929999998</v>
      </c>
      <c r="Y79" s="329">
        <v>1</v>
      </c>
      <c r="Z79" s="329">
        <v>14</v>
      </c>
      <c r="AA79" s="329">
        <v>0</v>
      </c>
      <c r="AB79" s="329">
        <v>0</v>
      </c>
      <c r="AC79" s="329">
        <v>18</v>
      </c>
      <c r="AD79" s="329">
        <v>332</v>
      </c>
      <c r="AE79" s="329">
        <v>3716.52</v>
      </c>
      <c r="AF79" s="329">
        <v>1051.3579999999999</v>
      </c>
    </row>
    <row r="80" spans="1:32" ht="21" hidden="1" customHeight="1">
      <c r="A80" s="793" t="s">
        <v>512</v>
      </c>
      <c r="B80" s="794"/>
      <c r="C80" s="329">
        <v>0</v>
      </c>
      <c r="D80" s="329">
        <v>0</v>
      </c>
      <c r="E80" s="329">
        <v>0</v>
      </c>
      <c r="F80" s="329">
        <v>0</v>
      </c>
      <c r="G80" s="329">
        <v>0</v>
      </c>
      <c r="H80" s="329">
        <v>0</v>
      </c>
      <c r="I80" s="329">
        <v>0</v>
      </c>
      <c r="J80" s="329">
        <v>0</v>
      </c>
      <c r="K80" s="329">
        <v>0</v>
      </c>
      <c r="L80" s="329">
        <v>0</v>
      </c>
      <c r="M80" s="329">
        <v>0</v>
      </c>
      <c r="N80" s="329">
        <v>0</v>
      </c>
      <c r="O80" s="329">
        <v>0</v>
      </c>
      <c r="P80" s="329">
        <v>0</v>
      </c>
      <c r="Q80" s="329">
        <v>0</v>
      </c>
      <c r="R80" s="329">
        <v>0</v>
      </c>
      <c r="S80" s="329">
        <v>0</v>
      </c>
      <c r="T80" s="329">
        <v>0</v>
      </c>
      <c r="U80" s="329">
        <v>0</v>
      </c>
      <c r="V80" s="329">
        <v>0</v>
      </c>
      <c r="W80" s="329">
        <v>0</v>
      </c>
      <c r="X80" s="329">
        <v>0</v>
      </c>
      <c r="Y80" s="329">
        <v>0</v>
      </c>
      <c r="Z80" s="329">
        <v>0</v>
      </c>
      <c r="AA80" s="329">
        <v>0</v>
      </c>
      <c r="AB80" s="329">
        <v>0</v>
      </c>
      <c r="AC80" s="329">
        <v>0</v>
      </c>
      <c r="AD80" s="329">
        <v>0</v>
      </c>
      <c r="AE80" s="329">
        <v>0</v>
      </c>
      <c r="AF80" s="329">
        <v>0</v>
      </c>
    </row>
    <row r="81" spans="1:32" ht="21" customHeight="1">
      <c r="A81" s="792" t="s">
        <v>195</v>
      </c>
      <c r="B81" s="792"/>
      <c r="C81" s="329">
        <v>338396</v>
      </c>
      <c r="D81" s="329">
        <v>1937203.0959999999</v>
      </c>
      <c r="E81" s="329">
        <v>204808</v>
      </c>
      <c r="F81" s="329">
        <v>331241</v>
      </c>
      <c r="G81" s="329">
        <v>4526963.8959999997</v>
      </c>
      <c r="H81" s="329">
        <v>1171964.0109999999</v>
      </c>
      <c r="I81" s="329">
        <v>3480</v>
      </c>
      <c r="J81" s="329">
        <v>38835</v>
      </c>
      <c r="K81" s="329">
        <v>302989.57900000003</v>
      </c>
      <c r="L81" s="329">
        <v>203767.71100000001</v>
      </c>
      <c r="M81" s="329">
        <v>201328</v>
      </c>
      <c r="N81" s="329">
        <v>292406</v>
      </c>
      <c r="O81" s="329">
        <v>4223974.3169999998</v>
      </c>
      <c r="P81" s="329">
        <v>968196.3</v>
      </c>
      <c r="Q81" s="329">
        <v>1028</v>
      </c>
      <c r="R81" s="329">
        <v>1496</v>
      </c>
      <c r="S81" s="329">
        <v>3287.2460000000001</v>
      </c>
      <c r="T81" s="329">
        <v>4689.8149999999996</v>
      </c>
      <c r="U81" s="329">
        <v>132095</v>
      </c>
      <c r="V81" s="329">
        <v>150945</v>
      </c>
      <c r="W81" s="329">
        <v>2932922.5669999998</v>
      </c>
      <c r="X81" s="329">
        <v>704033.94</v>
      </c>
      <c r="Y81" s="329">
        <v>3283</v>
      </c>
      <c r="Z81" s="329">
        <v>98197</v>
      </c>
      <c r="AA81" s="329">
        <v>66003.126000000004</v>
      </c>
      <c r="AB81" s="329">
        <v>45708.09</v>
      </c>
      <c r="AC81" s="329">
        <v>465</v>
      </c>
      <c r="AD81" s="329">
        <v>3958</v>
      </c>
      <c r="AE81" s="329">
        <v>45322.64</v>
      </c>
      <c r="AF81" s="329">
        <v>10807.24</v>
      </c>
    </row>
    <row r="82" spans="1:32" ht="21" customHeight="1">
      <c r="A82" s="792" t="s">
        <v>511</v>
      </c>
      <c r="B82" s="792"/>
      <c r="C82" s="329">
        <v>1278740</v>
      </c>
      <c r="D82" s="329">
        <v>26218194.807</v>
      </c>
      <c r="E82" s="329">
        <v>755356</v>
      </c>
      <c r="F82" s="329">
        <v>1875621</v>
      </c>
      <c r="G82" s="329">
        <v>17687150.085999999</v>
      </c>
      <c r="H82" s="329">
        <v>16697291.166999999</v>
      </c>
      <c r="I82" s="329">
        <v>82486</v>
      </c>
      <c r="J82" s="329">
        <v>938051</v>
      </c>
      <c r="K82" s="329">
        <v>10326959.413000001</v>
      </c>
      <c r="L82" s="329">
        <v>6662603.3310000002</v>
      </c>
      <c r="M82" s="329">
        <v>672870</v>
      </c>
      <c r="N82" s="329">
        <v>937570</v>
      </c>
      <c r="O82" s="329">
        <v>7360190.6730000004</v>
      </c>
      <c r="P82" s="329">
        <v>10034687.835999999</v>
      </c>
      <c r="Q82" s="329">
        <v>17145</v>
      </c>
      <c r="R82" s="329">
        <v>22509</v>
      </c>
      <c r="S82" s="329">
        <v>23837.914000000001</v>
      </c>
      <c r="T82" s="329">
        <v>48687.377999999997</v>
      </c>
      <c r="U82" s="329">
        <v>409012</v>
      </c>
      <c r="V82" s="329">
        <v>465416</v>
      </c>
      <c r="W82" s="329">
        <v>5248547.1809999999</v>
      </c>
      <c r="X82" s="329">
        <v>7097031.7860000003</v>
      </c>
      <c r="Y82" s="329">
        <v>66054</v>
      </c>
      <c r="Z82" s="329">
        <v>1886599</v>
      </c>
      <c r="AA82" s="329">
        <v>1237110.58</v>
      </c>
      <c r="AB82" s="329">
        <v>255977.05499999999</v>
      </c>
      <c r="AC82" s="329">
        <v>97227</v>
      </c>
      <c r="AD82" s="329">
        <v>616766</v>
      </c>
      <c r="AE82" s="329">
        <v>8224676.6299999999</v>
      </c>
      <c r="AF82" s="329">
        <v>2119207.4210000001</v>
      </c>
    </row>
    <row r="83" spans="1:32" ht="21" customHeight="1">
      <c r="A83" s="792" t="s">
        <v>196</v>
      </c>
      <c r="B83" s="792"/>
      <c r="C83" s="329">
        <v>600588</v>
      </c>
      <c r="D83" s="329">
        <v>11164275.077</v>
      </c>
      <c r="E83" s="329">
        <v>345600</v>
      </c>
      <c r="F83" s="329">
        <v>843861</v>
      </c>
      <c r="G83" s="329">
        <v>1454159.602</v>
      </c>
      <c r="H83" s="329">
        <v>8563453.4670000002</v>
      </c>
      <c r="I83" s="329">
        <v>17027</v>
      </c>
      <c r="J83" s="329">
        <v>392614</v>
      </c>
      <c r="K83" s="329">
        <v>1147707.132</v>
      </c>
      <c r="L83" s="329">
        <v>6276205.0039999997</v>
      </c>
      <c r="M83" s="329">
        <v>328573</v>
      </c>
      <c r="N83" s="329">
        <v>451247</v>
      </c>
      <c r="O83" s="329">
        <v>306452.46999999997</v>
      </c>
      <c r="P83" s="329">
        <v>2287248.463</v>
      </c>
      <c r="Q83" s="329">
        <v>42739</v>
      </c>
      <c r="R83" s="329">
        <v>59122</v>
      </c>
      <c r="S83" s="329">
        <v>47977.343000000001</v>
      </c>
      <c r="T83" s="329">
        <v>372132.52799999999</v>
      </c>
      <c r="U83" s="329">
        <v>211668</v>
      </c>
      <c r="V83" s="329">
        <v>268136</v>
      </c>
      <c r="W83" s="329">
        <v>228928.45300000001</v>
      </c>
      <c r="X83" s="329">
        <v>1647830.1669999999</v>
      </c>
      <c r="Y83" s="329">
        <v>15658</v>
      </c>
      <c r="Z83" s="329">
        <v>1024670</v>
      </c>
      <c r="AA83" s="329">
        <v>652502.85199999996</v>
      </c>
      <c r="AB83" s="329">
        <v>556742.32700000005</v>
      </c>
      <c r="AC83" s="329">
        <v>581</v>
      </c>
      <c r="AD83" s="329">
        <v>3465</v>
      </c>
      <c r="AE83" s="329">
        <v>41259.269999999997</v>
      </c>
      <c r="AF83" s="329">
        <v>24116.588</v>
      </c>
    </row>
    <row r="84" spans="1:32" ht="21" customHeight="1">
      <c r="A84" s="793" t="s">
        <v>155</v>
      </c>
      <c r="B84" s="794"/>
      <c r="C84" s="329">
        <v>6070431</v>
      </c>
      <c r="D84" s="329">
        <v>125475627.61399999</v>
      </c>
      <c r="E84" s="329">
        <v>3391255</v>
      </c>
      <c r="F84" s="329">
        <v>6431664</v>
      </c>
      <c r="G84" s="329">
        <v>42179396.321000002</v>
      </c>
      <c r="H84" s="329">
        <v>67099298.857000001</v>
      </c>
      <c r="I84" s="329">
        <v>152444</v>
      </c>
      <c r="J84" s="329">
        <v>2101147</v>
      </c>
      <c r="K84" s="329">
        <v>11239493.744999999</v>
      </c>
      <c r="L84" s="329">
        <v>18603960.690000001</v>
      </c>
      <c r="M84" s="329">
        <v>3238811</v>
      </c>
      <c r="N84" s="329">
        <v>4330517</v>
      </c>
      <c r="O84" s="329">
        <v>30939902.576000001</v>
      </c>
      <c r="P84" s="329">
        <v>48495338.167000003</v>
      </c>
      <c r="Q84" s="329">
        <v>28325</v>
      </c>
      <c r="R84" s="329">
        <v>45891</v>
      </c>
      <c r="S84" s="329">
        <v>44084.006000000001</v>
      </c>
      <c r="T84" s="329">
        <v>97057.091</v>
      </c>
      <c r="U84" s="329">
        <v>2498226</v>
      </c>
      <c r="V84" s="329">
        <v>2814750</v>
      </c>
      <c r="W84" s="329">
        <v>22920491.833999999</v>
      </c>
      <c r="X84" s="329">
        <v>46880607.943000004</v>
      </c>
      <c r="Y84" s="329">
        <v>13654</v>
      </c>
      <c r="Z84" s="329">
        <v>725981</v>
      </c>
      <c r="AA84" s="329">
        <v>483822.84399999998</v>
      </c>
      <c r="AB84" s="329">
        <v>480590.03899999999</v>
      </c>
      <c r="AC84" s="329">
        <v>152625</v>
      </c>
      <c r="AD84" s="329">
        <v>1610007</v>
      </c>
      <c r="AE84" s="329">
        <v>20255920.866999999</v>
      </c>
      <c r="AF84" s="329">
        <v>10918073.684</v>
      </c>
    </row>
    <row r="85" spans="1:32" ht="21" customHeight="1">
      <c r="A85" s="793" t="s">
        <v>141</v>
      </c>
      <c r="B85" s="794"/>
      <c r="C85" s="329">
        <v>23837</v>
      </c>
      <c r="D85" s="329">
        <v>112485.05899999999</v>
      </c>
      <c r="E85" s="329">
        <v>23835</v>
      </c>
      <c r="F85" s="329">
        <v>25283</v>
      </c>
      <c r="G85" s="329">
        <v>37618.830999999998</v>
      </c>
      <c r="H85" s="329">
        <v>112487.712</v>
      </c>
      <c r="I85" s="329">
        <v>4</v>
      </c>
      <c r="J85" s="329">
        <v>6</v>
      </c>
      <c r="K85" s="329">
        <v>-4.173</v>
      </c>
      <c r="L85" s="329">
        <v>-12.519</v>
      </c>
      <c r="M85" s="329">
        <v>23831</v>
      </c>
      <c r="N85" s="329">
        <v>25277</v>
      </c>
      <c r="O85" s="329">
        <v>37623.004000000001</v>
      </c>
      <c r="P85" s="329">
        <v>112500.231</v>
      </c>
      <c r="Q85" s="329">
        <v>0</v>
      </c>
      <c r="R85" s="329">
        <v>0</v>
      </c>
      <c r="S85" s="329">
        <v>0</v>
      </c>
      <c r="T85" s="329">
        <v>0</v>
      </c>
      <c r="U85" s="329">
        <v>2</v>
      </c>
      <c r="V85" s="329">
        <v>2</v>
      </c>
      <c r="W85" s="329">
        <v>-0.32200000000000001</v>
      </c>
      <c r="X85" s="329">
        <v>-2.653</v>
      </c>
      <c r="Y85" s="329">
        <v>0</v>
      </c>
      <c r="Z85" s="329">
        <v>0</v>
      </c>
      <c r="AA85" s="329">
        <v>0</v>
      </c>
      <c r="AB85" s="329">
        <v>0</v>
      </c>
      <c r="AC85" s="329">
        <v>0</v>
      </c>
      <c r="AD85" s="329">
        <v>0</v>
      </c>
      <c r="AE85" s="329">
        <v>0</v>
      </c>
      <c r="AF85" s="329">
        <v>0</v>
      </c>
    </row>
    <row r="86" spans="1:32" ht="21" customHeight="1">
      <c r="A86" s="793" t="s">
        <v>169</v>
      </c>
      <c r="B86" s="794"/>
      <c r="C86" s="329">
        <v>4435</v>
      </c>
      <c r="D86" s="329">
        <v>133715.478</v>
      </c>
      <c r="E86" s="329">
        <v>2797</v>
      </c>
      <c r="F86" s="329">
        <v>7489</v>
      </c>
      <c r="G86" s="329">
        <v>87196.623000000007</v>
      </c>
      <c r="H86" s="329">
        <v>117498.558</v>
      </c>
      <c r="I86" s="329">
        <v>326</v>
      </c>
      <c r="J86" s="329">
        <v>3217</v>
      </c>
      <c r="K86" s="329">
        <v>21485.061000000002</v>
      </c>
      <c r="L86" s="329">
        <v>29598.038</v>
      </c>
      <c r="M86" s="329">
        <v>2471</v>
      </c>
      <c r="N86" s="329">
        <v>4272</v>
      </c>
      <c r="O86" s="329">
        <v>65711.562000000005</v>
      </c>
      <c r="P86" s="329">
        <v>87900.52</v>
      </c>
      <c r="Q86" s="329">
        <v>26</v>
      </c>
      <c r="R86" s="329">
        <v>36</v>
      </c>
      <c r="S86" s="329">
        <v>29.07</v>
      </c>
      <c r="T86" s="329">
        <v>83.347999999999999</v>
      </c>
      <c r="U86" s="329">
        <v>1517</v>
      </c>
      <c r="V86" s="329">
        <v>2156</v>
      </c>
      <c r="W86" s="329">
        <v>4484.7969999999996</v>
      </c>
      <c r="X86" s="329">
        <v>10694.434999999999</v>
      </c>
      <c r="Y86" s="329">
        <v>297</v>
      </c>
      <c r="Z86" s="329">
        <v>7113</v>
      </c>
      <c r="AA86" s="329">
        <v>4765.9790000000003</v>
      </c>
      <c r="AB86" s="329">
        <v>3351.25</v>
      </c>
      <c r="AC86" s="329">
        <v>95</v>
      </c>
      <c r="AD86" s="329">
        <v>671</v>
      </c>
      <c r="AE86" s="329">
        <v>8257.94</v>
      </c>
      <c r="AF86" s="329">
        <v>2087.8870000000002</v>
      </c>
    </row>
    <row r="87" spans="1:32" ht="21" customHeight="1">
      <c r="A87" s="792" t="s">
        <v>631</v>
      </c>
      <c r="B87" s="792"/>
      <c r="C87" s="329">
        <v>149828405</v>
      </c>
      <c r="D87" s="329">
        <v>326881712.20599997</v>
      </c>
      <c r="E87" s="329">
        <v>77758129</v>
      </c>
      <c r="F87" s="329">
        <v>116018963</v>
      </c>
      <c r="G87" s="329">
        <v>131697147.177</v>
      </c>
      <c r="H87" s="329">
        <v>194275873.41299999</v>
      </c>
      <c r="I87" s="329">
        <v>734773</v>
      </c>
      <c r="J87" s="329">
        <v>5952178</v>
      </c>
      <c r="K87" s="329">
        <v>35303680.663999997</v>
      </c>
      <c r="L87" s="329">
        <v>34202974.667999998</v>
      </c>
      <c r="M87" s="329">
        <v>77023356</v>
      </c>
      <c r="N87" s="329">
        <v>110066785</v>
      </c>
      <c r="O87" s="329">
        <v>96393466.512999997</v>
      </c>
      <c r="P87" s="329">
        <v>160072898.745</v>
      </c>
      <c r="Q87" s="329">
        <v>18820036</v>
      </c>
      <c r="R87" s="329">
        <v>23532448</v>
      </c>
      <c r="S87" s="329">
        <v>18799035.600000001</v>
      </c>
      <c r="T87" s="329">
        <v>45585249.322999999</v>
      </c>
      <c r="U87" s="329">
        <v>52975566</v>
      </c>
      <c r="V87" s="329">
        <v>66424065</v>
      </c>
      <c r="W87" s="329">
        <v>37572228.348999999</v>
      </c>
      <c r="X87" s="329">
        <v>82467567.827000007</v>
      </c>
      <c r="Y87" s="329">
        <v>72998</v>
      </c>
      <c r="Z87" s="329">
        <v>1108430</v>
      </c>
      <c r="AA87" s="329">
        <v>721502.53500000003</v>
      </c>
      <c r="AB87" s="329">
        <v>432056.88</v>
      </c>
      <c r="AC87" s="329">
        <v>274674</v>
      </c>
      <c r="AD87" s="329">
        <v>1592664</v>
      </c>
      <c r="AE87" s="329">
        <v>18937048.539999999</v>
      </c>
      <c r="AF87" s="329">
        <v>4120964.7629999998</v>
      </c>
    </row>
    <row r="88" spans="1:32" ht="18" customHeight="1">
      <c r="C88" s="411" t="s">
        <v>388</v>
      </c>
    </row>
    <row r="89" spans="1:32" ht="14.25" customHeight="1">
      <c r="C89" s="80"/>
    </row>
    <row r="90" spans="1:32">
      <c r="C90" s="2"/>
      <c r="D90" s="330"/>
    </row>
    <row r="91" spans="1:32">
      <c r="C91" s="1"/>
      <c r="D91" s="330"/>
    </row>
    <row r="92" spans="1:32">
      <c r="C92" s="330"/>
      <c r="D92" s="330"/>
    </row>
  </sheetData>
  <customSheetViews>
    <customSheetView guid="{6F28069D-A7F4-41D2-AA1B-4487F97E36F1}" scale="70" showPageBreaks="1" printArea="1" showRuler="0">
      <selection activeCell="B43" sqref="B43:B49"/>
      <pageMargins left="0.78740157480314965" right="0.54" top="0.19685039370078741" bottom="0.19685039370078741" header="0.51181102362204722" footer="0.39370078740157483"/>
      <printOptions verticalCentered="1"/>
      <pageSetup paperSize="8" scale="94" orientation="landscape" horizontalDpi="4294967292" r:id="rId1"/>
      <headerFooter alignWithMargins="0"/>
    </customSheetView>
  </customSheetViews>
  <mergeCells count="45">
    <mergeCell ref="Q52:T53"/>
    <mergeCell ref="U52:X53"/>
    <mergeCell ref="Y52:AB53"/>
    <mergeCell ref="A78:B78"/>
    <mergeCell ref="A74:A77"/>
    <mergeCell ref="AC52:AF53"/>
    <mergeCell ref="A79:B79"/>
    <mergeCell ref="AC3:AF4"/>
    <mergeCell ref="A60:B60"/>
    <mergeCell ref="A3:B5"/>
    <mergeCell ref="E4:H4"/>
    <mergeCell ref="A59:B59"/>
    <mergeCell ref="I4:L4"/>
    <mergeCell ref="Q3:T4"/>
    <mergeCell ref="U3:X4"/>
    <mergeCell ref="Y3:AB4"/>
    <mergeCell ref="E3:P3"/>
    <mergeCell ref="C3:D4"/>
    <mergeCell ref="A52:B54"/>
    <mergeCell ref="C52:D53"/>
    <mergeCell ref="A42:A49"/>
    <mergeCell ref="A87:B87"/>
    <mergeCell ref="A61:B61"/>
    <mergeCell ref="A83:B83"/>
    <mergeCell ref="A80:B80"/>
    <mergeCell ref="A71:B71"/>
    <mergeCell ref="A86:B86"/>
    <mergeCell ref="A82:B82"/>
    <mergeCell ref="A81:B81"/>
    <mergeCell ref="A72:B72"/>
    <mergeCell ref="A73:B73"/>
    <mergeCell ref="A85:B85"/>
    <mergeCell ref="A84:B84"/>
    <mergeCell ref="A18:A25"/>
    <mergeCell ref="A10:A17"/>
    <mergeCell ref="M4:P4"/>
    <mergeCell ref="A68:A69"/>
    <mergeCell ref="A62:A65"/>
    <mergeCell ref="A66:A67"/>
    <mergeCell ref="E52:P52"/>
    <mergeCell ref="E53:H53"/>
    <mergeCell ref="I53:L53"/>
    <mergeCell ref="M53:P53"/>
    <mergeCell ref="A34:A41"/>
    <mergeCell ref="A26:A33"/>
  </mergeCells>
  <phoneticPr fontId="2"/>
  <printOptions horizontalCentered="1"/>
  <pageMargins left="0.23622047244094491" right="0.23622047244094491" top="0.74803149606299213" bottom="0.74803149606299213" header="0.31496062992125984" footer="0.31496062992125984"/>
  <pageSetup paperSize="9" scale="51" fitToWidth="2" fitToHeight="2" orientation="landscape" horizontalDpi="4294967292" r:id="rId2"/>
  <headerFooter alignWithMargins="0"/>
  <rowBreaks count="1" manualBreakCount="1">
    <brk id="49" max="31" man="1"/>
  </rowBreaks>
  <colBreaks count="1" manualBreakCount="1">
    <brk id="16" max="87"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9">
    <pageSetUpPr fitToPage="1"/>
  </sheetPr>
  <dimension ref="A1:AF67"/>
  <sheetViews>
    <sheetView zoomScale="80" zoomScaleNormal="80" workbookViewId="0">
      <pane xSplit="2" ySplit="9" topLeftCell="C10" activePane="bottomRight" state="frozen"/>
      <selection sqref="A1:R1"/>
      <selection pane="topRight" sqref="A1:R1"/>
      <selection pane="bottomLeft" sqref="A1:R1"/>
      <selection pane="bottomRight"/>
    </sheetView>
  </sheetViews>
  <sheetFormatPr defaultColWidth="9" defaultRowHeight="13"/>
  <cols>
    <col min="1" max="2" width="11.453125" style="6" customWidth="1"/>
    <col min="3" max="3" width="11.36328125" style="5" customWidth="1"/>
    <col min="4" max="18" width="11.26953125" style="5" customWidth="1"/>
    <col min="19" max="16384" width="9" style="5"/>
  </cols>
  <sheetData>
    <row r="1" spans="1:18" ht="19">
      <c r="A1" s="3" t="s">
        <v>201</v>
      </c>
      <c r="B1" s="4"/>
      <c r="C1" s="4"/>
      <c r="D1" s="4"/>
      <c r="E1" s="4"/>
      <c r="F1" s="4"/>
      <c r="G1" s="4"/>
      <c r="H1" s="4"/>
      <c r="I1" s="4"/>
      <c r="J1" s="4"/>
      <c r="K1" s="4"/>
      <c r="L1" s="4"/>
      <c r="M1" s="4"/>
      <c r="N1" s="4"/>
      <c r="O1" s="4"/>
      <c r="P1" s="4"/>
      <c r="Q1" s="4"/>
      <c r="R1" s="4"/>
    </row>
    <row r="2" spans="1:18">
      <c r="Q2" s="7"/>
      <c r="R2" s="8" t="s">
        <v>715</v>
      </c>
    </row>
    <row r="3" spans="1:18" s="366" customFormat="1" ht="12">
      <c r="A3" s="797" t="s">
        <v>527</v>
      </c>
      <c r="B3" s="798"/>
      <c r="C3" s="795" t="s">
        <v>492</v>
      </c>
      <c r="D3" s="795"/>
      <c r="E3" s="781" t="s">
        <v>515</v>
      </c>
      <c r="F3" s="808"/>
      <c r="G3" s="808"/>
      <c r="H3" s="808"/>
      <c r="I3" s="808"/>
      <c r="J3" s="809"/>
      <c r="K3" s="803" t="s">
        <v>528</v>
      </c>
      <c r="L3" s="804"/>
      <c r="M3" s="803" t="s">
        <v>435</v>
      </c>
      <c r="N3" s="804"/>
      <c r="O3" s="803" t="s">
        <v>390</v>
      </c>
      <c r="P3" s="804"/>
      <c r="Q3" s="803" t="s">
        <v>524</v>
      </c>
      <c r="R3" s="804"/>
    </row>
    <row r="4" spans="1:18" s="366" customFormat="1" ht="12">
      <c r="A4" s="799"/>
      <c r="B4" s="800"/>
      <c r="C4" s="795"/>
      <c r="D4" s="795"/>
      <c r="E4" s="810" t="s">
        <v>499</v>
      </c>
      <c r="F4" s="811"/>
      <c r="G4" s="781" t="s">
        <v>520</v>
      </c>
      <c r="H4" s="783"/>
      <c r="I4" s="781" t="s">
        <v>521</v>
      </c>
      <c r="J4" s="783"/>
      <c r="K4" s="805"/>
      <c r="L4" s="806"/>
      <c r="M4" s="805"/>
      <c r="N4" s="806"/>
      <c r="O4" s="805"/>
      <c r="P4" s="806"/>
      <c r="Q4" s="805"/>
      <c r="R4" s="806"/>
    </row>
    <row r="5" spans="1:18" s="366" customFormat="1" ht="12">
      <c r="A5" s="801"/>
      <c r="B5" s="802"/>
      <c r="C5" s="359" t="s">
        <v>493</v>
      </c>
      <c r="D5" s="365" t="s">
        <v>494</v>
      </c>
      <c r="E5" s="359" t="s">
        <v>493</v>
      </c>
      <c r="F5" s="361" t="s">
        <v>494</v>
      </c>
      <c r="G5" s="359" t="s">
        <v>493</v>
      </c>
      <c r="H5" s="365" t="s">
        <v>494</v>
      </c>
      <c r="I5" s="359" t="s">
        <v>493</v>
      </c>
      <c r="J5" s="365" t="s">
        <v>494</v>
      </c>
      <c r="K5" s="359" t="s">
        <v>493</v>
      </c>
      <c r="L5" s="365" t="s">
        <v>494</v>
      </c>
      <c r="M5" s="359" t="s">
        <v>493</v>
      </c>
      <c r="N5" s="365" t="s">
        <v>494</v>
      </c>
      <c r="O5" s="359" t="s">
        <v>493</v>
      </c>
      <c r="P5" s="365" t="s">
        <v>494</v>
      </c>
      <c r="Q5" s="359" t="s">
        <v>493</v>
      </c>
      <c r="R5" s="359" t="s">
        <v>494</v>
      </c>
    </row>
    <row r="6" spans="1:18" s="366" customFormat="1" ht="12">
      <c r="A6" s="363"/>
      <c r="B6" s="364"/>
      <c r="C6" s="368" t="s">
        <v>531</v>
      </c>
      <c r="D6" s="369" t="s">
        <v>531</v>
      </c>
      <c r="E6" s="368" t="s">
        <v>531</v>
      </c>
      <c r="F6" s="369" t="s">
        <v>531</v>
      </c>
      <c r="G6" s="368" t="s">
        <v>531</v>
      </c>
      <c r="H6" s="369" t="s">
        <v>531</v>
      </c>
      <c r="I6" s="368" t="s">
        <v>531</v>
      </c>
      <c r="J6" s="369" t="s">
        <v>531</v>
      </c>
      <c r="K6" s="368" t="s">
        <v>531</v>
      </c>
      <c r="L6" s="369" t="s">
        <v>531</v>
      </c>
      <c r="M6" s="368" t="s">
        <v>531</v>
      </c>
      <c r="N6" s="369" t="s">
        <v>531</v>
      </c>
      <c r="O6" s="368" t="s">
        <v>531</v>
      </c>
      <c r="P6" s="369" t="s">
        <v>531</v>
      </c>
      <c r="Q6" s="368" t="s">
        <v>531</v>
      </c>
      <c r="R6" s="370" t="s">
        <v>531</v>
      </c>
    </row>
    <row r="7" spans="1:18" s="371" customFormat="1" ht="12.75" customHeight="1">
      <c r="A7" s="17" t="s">
        <v>716</v>
      </c>
      <c r="B7" s="18"/>
      <c r="C7" s="374">
        <v>89.559936791424988</v>
      </c>
      <c r="D7" s="380">
        <v>96.950476954375205</v>
      </c>
      <c r="E7" s="374">
        <v>88.771525754351217</v>
      </c>
      <c r="F7" s="380">
        <v>95.947711054237331</v>
      </c>
      <c r="G7" s="374">
        <v>99.230842484580748</v>
      </c>
      <c r="H7" s="380">
        <v>96.694801644509369</v>
      </c>
      <c r="I7" s="374">
        <v>88.592350443871339</v>
      </c>
      <c r="J7" s="380">
        <v>95.311326199685766</v>
      </c>
      <c r="K7" s="374">
        <v>95.371467122347354</v>
      </c>
      <c r="L7" s="380">
        <v>101.56679773800386</v>
      </c>
      <c r="M7" s="374">
        <v>88.371623629625105</v>
      </c>
      <c r="N7" s="380">
        <v>97.498803271690221</v>
      </c>
      <c r="O7" s="374">
        <v>91.04762303214315</v>
      </c>
      <c r="P7" s="374">
        <v>95.374886740763245</v>
      </c>
      <c r="Q7" s="374">
        <v>118.02937589327726</v>
      </c>
      <c r="R7" s="381">
        <v>122.30302707878845</v>
      </c>
    </row>
    <row r="8" spans="1:18" s="371" customFormat="1" ht="12.75" customHeight="1">
      <c r="A8" s="17" t="s">
        <v>717</v>
      </c>
      <c r="B8" s="18"/>
      <c r="C8" s="374">
        <v>110.15510050323137</v>
      </c>
      <c r="D8" s="380">
        <v>107.97921356209773</v>
      </c>
      <c r="E8" s="374">
        <v>111.49846783554239</v>
      </c>
      <c r="F8" s="380">
        <v>109.0068277863965</v>
      </c>
      <c r="G8" s="374">
        <v>117.30452349969704</v>
      </c>
      <c r="H8" s="380">
        <v>105.11409327064494</v>
      </c>
      <c r="I8" s="374">
        <v>111.38706236922093</v>
      </c>
      <c r="J8" s="380">
        <v>112.37085862962255</v>
      </c>
      <c r="K8" s="374">
        <v>107.71357163403547</v>
      </c>
      <c r="L8" s="380">
        <v>105.21596831674087</v>
      </c>
      <c r="M8" s="374">
        <v>109.03667097902803</v>
      </c>
      <c r="N8" s="380">
        <v>105.54381100943966</v>
      </c>
      <c r="O8" s="374">
        <v>104.5197236466739</v>
      </c>
      <c r="P8" s="374">
        <v>98.368400750403111</v>
      </c>
      <c r="Q8" s="374">
        <v>115.71576656827244</v>
      </c>
      <c r="R8" s="381">
        <v>118.16994648807695</v>
      </c>
    </row>
    <row r="9" spans="1:18" s="371" customFormat="1" ht="12.75" customHeight="1">
      <c r="A9" s="20" t="s">
        <v>718</v>
      </c>
      <c r="B9" s="21"/>
      <c r="C9" s="375">
        <v>111.29667556545546</v>
      </c>
      <c r="D9" s="375">
        <v>106.03796220773208</v>
      </c>
      <c r="E9" s="375">
        <v>113.83086021138153</v>
      </c>
      <c r="F9" s="375">
        <v>106.63073341314069</v>
      </c>
      <c r="G9" s="375">
        <v>106.1340374004059</v>
      </c>
      <c r="H9" s="375">
        <v>100.86149987489613</v>
      </c>
      <c r="I9" s="375">
        <v>113.98639115386415</v>
      </c>
      <c r="J9" s="375">
        <v>111.29443283028135</v>
      </c>
      <c r="K9" s="375">
        <v>102.00742096010057</v>
      </c>
      <c r="L9" s="375">
        <v>102.03853388967413</v>
      </c>
      <c r="M9" s="375">
        <v>111.08781670362409</v>
      </c>
      <c r="N9" s="375">
        <v>105.61662469732912</v>
      </c>
      <c r="O9" s="375">
        <v>98.598547825733064</v>
      </c>
      <c r="P9" s="375">
        <v>96.310036250470716</v>
      </c>
      <c r="Q9" s="375">
        <v>114.77591932990867</v>
      </c>
      <c r="R9" s="375">
        <v>116.9759049730344</v>
      </c>
    </row>
    <row r="10" spans="1:18" s="366" customFormat="1" ht="13.5" customHeight="1">
      <c r="A10" s="22"/>
      <c r="B10" s="23" t="s">
        <v>499</v>
      </c>
      <c r="C10" s="376">
        <v>107.00659564514999</v>
      </c>
      <c r="D10" s="376">
        <v>106.04640216066439</v>
      </c>
      <c r="E10" s="376">
        <v>107.18208220383173</v>
      </c>
      <c r="F10" s="376">
        <v>106.68133789615739</v>
      </c>
      <c r="G10" s="376">
        <v>97.841879672140635</v>
      </c>
      <c r="H10" s="376">
        <v>100.15040749607297</v>
      </c>
      <c r="I10" s="376">
        <v>107.31532068419483</v>
      </c>
      <c r="J10" s="376">
        <v>111.45878083918103</v>
      </c>
      <c r="K10" s="376">
        <v>101.97718563092451</v>
      </c>
      <c r="L10" s="376">
        <v>101.98046035336993</v>
      </c>
      <c r="M10" s="376">
        <v>109.01643634817586</v>
      </c>
      <c r="N10" s="376">
        <v>106.02917733231314</v>
      </c>
      <c r="O10" s="376">
        <v>98.086999196501168</v>
      </c>
      <c r="P10" s="376">
        <v>95.798645261679368</v>
      </c>
      <c r="Q10" s="376">
        <v>113.60855542518206</v>
      </c>
      <c r="R10" s="376">
        <v>112.53946237654979</v>
      </c>
    </row>
    <row r="11" spans="1:18" s="366" customFormat="1" ht="13.5" customHeight="1">
      <c r="A11" s="24"/>
      <c r="B11" s="25" t="s">
        <v>46</v>
      </c>
      <c r="C11" s="376">
        <v>107.4401848063609</v>
      </c>
      <c r="D11" s="376">
        <v>106.30711851791681</v>
      </c>
      <c r="E11" s="376">
        <v>107.62629298554288</v>
      </c>
      <c r="F11" s="376">
        <v>106.73462766205695</v>
      </c>
      <c r="G11" s="376">
        <v>98.226080744722793</v>
      </c>
      <c r="H11" s="376">
        <v>99.929622708264802</v>
      </c>
      <c r="I11" s="376">
        <v>107.75602538153144</v>
      </c>
      <c r="J11" s="376">
        <v>111.50959506897476</v>
      </c>
      <c r="K11" s="376">
        <v>103.44755405464628</v>
      </c>
      <c r="L11" s="376">
        <v>103.29050787162912</v>
      </c>
      <c r="M11" s="376">
        <v>109.07518429051693</v>
      </c>
      <c r="N11" s="376">
        <v>106.63624943557825</v>
      </c>
      <c r="O11" s="376">
        <v>98.08831557936611</v>
      </c>
      <c r="P11" s="376">
        <v>95.930357352693974</v>
      </c>
      <c r="Q11" s="376">
        <v>119.79895570631905</v>
      </c>
      <c r="R11" s="376">
        <v>118.60278194023959</v>
      </c>
    </row>
    <row r="12" spans="1:18" s="366" customFormat="1" ht="13.5" customHeight="1">
      <c r="A12" s="24" t="s">
        <v>498</v>
      </c>
      <c r="B12" s="25" t="s">
        <v>392</v>
      </c>
      <c r="C12" s="376">
        <v>106.92067293840837</v>
      </c>
      <c r="D12" s="376">
        <v>106.48402773669031</v>
      </c>
      <c r="E12" s="376">
        <v>107.18751078337488</v>
      </c>
      <c r="F12" s="376">
        <v>107.59525232371668</v>
      </c>
      <c r="G12" s="376">
        <v>97.010556976229864</v>
      </c>
      <c r="H12" s="376">
        <v>100.02982937646027</v>
      </c>
      <c r="I12" s="376">
        <v>107.32889202062894</v>
      </c>
      <c r="J12" s="376">
        <v>113.04911905491517</v>
      </c>
      <c r="K12" s="376">
        <v>99.626303549144851</v>
      </c>
      <c r="L12" s="376">
        <v>99.522600733527028</v>
      </c>
      <c r="M12" s="376">
        <v>109.66928125165092</v>
      </c>
      <c r="N12" s="376">
        <v>106.18568186920297</v>
      </c>
      <c r="O12" s="376">
        <v>97.743757824344641</v>
      </c>
      <c r="P12" s="376">
        <v>95.494539271407447</v>
      </c>
      <c r="Q12" s="376">
        <v>113.00969383519697</v>
      </c>
      <c r="R12" s="376">
        <v>111.74892197767821</v>
      </c>
    </row>
    <row r="13" spans="1:18" s="366" customFormat="1" ht="13.5" customHeight="1">
      <c r="A13" s="27"/>
      <c r="B13" s="22" t="s">
        <v>229</v>
      </c>
      <c r="C13" s="376">
        <v>103.81676790981524</v>
      </c>
      <c r="D13" s="376">
        <v>103.33858523994253</v>
      </c>
      <c r="E13" s="376">
        <v>103.22567493967816</v>
      </c>
      <c r="F13" s="376">
        <v>103.65770179934452</v>
      </c>
      <c r="G13" s="376">
        <v>101.16851054351055</v>
      </c>
      <c r="H13" s="376">
        <v>103.68502565253421</v>
      </c>
      <c r="I13" s="376">
        <v>103.27049603328675</v>
      </c>
      <c r="J13" s="376">
        <v>103.63051461118343</v>
      </c>
      <c r="K13" s="376">
        <v>105.42642794679431</v>
      </c>
      <c r="L13" s="376">
        <v>105.79878175265824</v>
      </c>
      <c r="M13" s="376">
        <v>104.17874352140863</v>
      </c>
      <c r="N13" s="376">
        <v>101.1791523413617</v>
      </c>
      <c r="O13" s="376">
        <v>101.28446668629184</v>
      </c>
      <c r="P13" s="376">
        <v>98.300395645612667</v>
      </c>
      <c r="Q13" s="376">
        <v>103.30067646372756</v>
      </c>
      <c r="R13" s="376">
        <v>108.2273027809556</v>
      </c>
    </row>
    <row r="14" spans="1:18" s="366" customFormat="1" ht="13.5" customHeight="1">
      <c r="A14" s="27"/>
      <c r="B14" s="35" t="s">
        <v>398</v>
      </c>
      <c r="C14" s="376">
        <v>102.19645378367683</v>
      </c>
      <c r="D14" s="376">
        <v>101.47060722554433</v>
      </c>
      <c r="E14" s="376">
        <v>101.5910378123509</v>
      </c>
      <c r="F14" s="376">
        <v>101.58370594435529</v>
      </c>
      <c r="G14" s="376">
        <v>99.102970778632752</v>
      </c>
      <c r="H14" s="376">
        <v>101.36717187235634</v>
      </c>
      <c r="I14" s="376">
        <v>101.64913878945418</v>
      </c>
      <c r="J14" s="376">
        <v>101.81058227083457</v>
      </c>
      <c r="K14" s="376">
        <v>104.44869326327282</v>
      </c>
      <c r="L14" s="376">
        <v>104.34264142004371</v>
      </c>
      <c r="M14" s="376">
        <v>102.44737093396627</v>
      </c>
      <c r="N14" s="376">
        <v>100.04232146919922</v>
      </c>
      <c r="O14" s="376">
        <v>99.274131105110087</v>
      </c>
      <c r="P14" s="376">
        <v>96.006395871249268</v>
      </c>
      <c r="Q14" s="376">
        <v>101.44232229071145</v>
      </c>
      <c r="R14" s="376">
        <v>106.0133123113369</v>
      </c>
    </row>
    <row r="15" spans="1:18" s="366" customFormat="1" ht="13.5" customHeight="1">
      <c r="A15" s="30"/>
      <c r="B15" s="23" t="s">
        <v>499</v>
      </c>
      <c r="C15" s="379">
        <v>104.9577114389963</v>
      </c>
      <c r="D15" s="379">
        <v>103.76685350913313</v>
      </c>
      <c r="E15" s="379">
        <v>105.14241956557775</v>
      </c>
      <c r="F15" s="379">
        <v>104.28275236130457</v>
      </c>
      <c r="G15" s="379">
        <v>96.309658839308867</v>
      </c>
      <c r="H15" s="379">
        <v>98.505296611145823</v>
      </c>
      <c r="I15" s="379">
        <v>105.27798529913571</v>
      </c>
      <c r="J15" s="379">
        <v>108.83434040375559</v>
      </c>
      <c r="K15" s="379">
        <v>100.50047891065319</v>
      </c>
      <c r="L15" s="379">
        <v>100.51838777474732</v>
      </c>
      <c r="M15" s="379">
        <v>106.6322536820681</v>
      </c>
      <c r="N15" s="379">
        <v>103.59151373087559</v>
      </c>
      <c r="O15" s="379">
        <v>96.536242333038686</v>
      </c>
      <c r="P15" s="379">
        <v>94.347492529049319</v>
      </c>
      <c r="Q15" s="379">
        <v>112.03983006322807</v>
      </c>
      <c r="R15" s="379">
        <v>110.94130313849422</v>
      </c>
    </row>
    <row r="16" spans="1:18" s="366" customFormat="1" ht="13.5" customHeight="1">
      <c r="A16" s="27"/>
      <c r="B16" s="25" t="s">
        <v>46</v>
      </c>
      <c r="C16" s="376">
        <v>104.85857464509137</v>
      </c>
      <c r="D16" s="376">
        <v>103.58994849041146</v>
      </c>
      <c r="E16" s="376">
        <v>105.0374579409237</v>
      </c>
      <c r="F16" s="376">
        <v>103.88018451288346</v>
      </c>
      <c r="G16" s="376">
        <v>96.232306223208923</v>
      </c>
      <c r="H16" s="376">
        <v>97.722169158812505</v>
      </c>
      <c r="I16" s="376">
        <v>105.16482281754267</v>
      </c>
      <c r="J16" s="376">
        <v>108.49445774673814</v>
      </c>
      <c r="K16" s="376">
        <v>101.41865128827558</v>
      </c>
      <c r="L16" s="376">
        <v>101.34329795584129</v>
      </c>
      <c r="M16" s="376">
        <v>106.19083949657846</v>
      </c>
      <c r="N16" s="376">
        <v>103.89531043803844</v>
      </c>
      <c r="O16" s="376">
        <v>96.127855333477157</v>
      </c>
      <c r="P16" s="376">
        <v>94.126169825518119</v>
      </c>
      <c r="Q16" s="376">
        <v>116.71708286397752</v>
      </c>
      <c r="R16" s="376">
        <v>115.40642889873105</v>
      </c>
    </row>
    <row r="17" spans="1:18" s="366" customFormat="1" ht="13.5" customHeight="1">
      <c r="A17" s="27" t="s">
        <v>413</v>
      </c>
      <c r="B17" s="25" t="s">
        <v>392</v>
      </c>
      <c r="C17" s="376">
        <v>105.65843277848901</v>
      </c>
      <c r="D17" s="376">
        <v>104.78955795338361</v>
      </c>
      <c r="E17" s="376">
        <v>106.00491238287155</v>
      </c>
      <c r="F17" s="376">
        <v>105.81275254723039</v>
      </c>
      <c r="G17" s="376">
        <v>95.664902887857281</v>
      </c>
      <c r="H17" s="376">
        <v>98.698034358944781</v>
      </c>
      <c r="I17" s="376">
        <v>106.16245258453534</v>
      </c>
      <c r="J17" s="376">
        <v>111.35565021440242</v>
      </c>
      <c r="K17" s="376">
        <v>98.564761778033755</v>
      </c>
      <c r="L17" s="376">
        <v>98.424542913089226</v>
      </c>
      <c r="M17" s="376">
        <v>108.12995443870153</v>
      </c>
      <c r="N17" s="376">
        <v>104.20800679273216</v>
      </c>
      <c r="O17" s="376">
        <v>96.353463327106098</v>
      </c>
      <c r="P17" s="376">
        <v>93.940880481240669</v>
      </c>
      <c r="Q17" s="376">
        <v>111.87720680673937</v>
      </c>
      <c r="R17" s="376">
        <v>110.67862370936726</v>
      </c>
    </row>
    <row r="18" spans="1:18" s="366" customFormat="1" ht="13.5" customHeight="1">
      <c r="A18" s="27"/>
      <c r="B18" s="22" t="s">
        <v>229</v>
      </c>
      <c r="C18" s="376">
        <v>104.1781914600669</v>
      </c>
      <c r="D18" s="376">
        <v>103.5089229824967</v>
      </c>
      <c r="E18" s="376">
        <v>103.69298787981143</v>
      </c>
      <c r="F18" s="376">
        <v>103.8294457704301</v>
      </c>
      <c r="G18" s="376">
        <v>101.10505129203999</v>
      </c>
      <c r="H18" s="376">
        <v>103.53944139525511</v>
      </c>
      <c r="I18" s="376">
        <v>103.75102024058313</v>
      </c>
      <c r="J18" s="376">
        <v>104.1227491485014</v>
      </c>
      <c r="K18" s="376">
        <v>105.48743763236179</v>
      </c>
      <c r="L18" s="376">
        <v>105.71841058125587</v>
      </c>
      <c r="M18" s="376">
        <v>104.48828789345323</v>
      </c>
      <c r="N18" s="376">
        <v>101.40527071075121</v>
      </c>
      <c r="O18" s="376">
        <v>101.17352828010773</v>
      </c>
      <c r="P18" s="376">
        <v>98.300265664140909</v>
      </c>
      <c r="Q18" s="376">
        <v>104.61975835110164</v>
      </c>
      <c r="R18" s="376">
        <v>112.68047105298871</v>
      </c>
    </row>
    <row r="19" spans="1:18" s="366" customFormat="1" ht="13.5" customHeight="1">
      <c r="A19" s="31"/>
      <c r="B19" s="35" t="s">
        <v>398</v>
      </c>
      <c r="C19" s="377">
        <v>101.24319305762226</v>
      </c>
      <c r="D19" s="377">
        <v>100.79213501995676</v>
      </c>
      <c r="E19" s="377">
        <v>100.66599343447437</v>
      </c>
      <c r="F19" s="377">
        <v>100.9729957426146</v>
      </c>
      <c r="G19" s="377">
        <v>98.503206480327805</v>
      </c>
      <c r="H19" s="377">
        <v>100.79920863806751</v>
      </c>
      <c r="I19" s="377">
        <v>100.71716614220001</v>
      </c>
      <c r="J19" s="377">
        <v>101.1569185397656</v>
      </c>
      <c r="K19" s="377">
        <v>103.15082997139508</v>
      </c>
      <c r="L19" s="377">
        <v>103.12023100254719</v>
      </c>
      <c r="M19" s="377">
        <v>101.5636188202441</v>
      </c>
      <c r="N19" s="377">
        <v>99.291333909606308</v>
      </c>
      <c r="O19" s="377">
        <v>98.655101066369568</v>
      </c>
      <c r="P19" s="377">
        <v>95.933420187811763</v>
      </c>
      <c r="Q19" s="377">
        <v>100.84270812026999</v>
      </c>
      <c r="R19" s="377">
        <v>103.86122105727674</v>
      </c>
    </row>
    <row r="20" spans="1:18" s="366" customFormat="1" ht="13.5" customHeight="1">
      <c r="A20" s="27"/>
      <c r="B20" s="23" t="s">
        <v>499</v>
      </c>
      <c r="C20" s="376">
        <v>103.32537546064256</v>
      </c>
      <c r="D20" s="376">
        <v>99.023872316739798</v>
      </c>
      <c r="E20" s="376">
        <v>103.71770471742492</v>
      </c>
      <c r="F20" s="376">
        <v>99.756795413054945</v>
      </c>
      <c r="G20" s="376">
        <v>95.210166177908121</v>
      </c>
      <c r="H20" s="376">
        <v>95.886139958077962</v>
      </c>
      <c r="I20" s="376">
        <v>103.90923667002012</v>
      </c>
      <c r="J20" s="376">
        <v>103.96607640629831</v>
      </c>
      <c r="K20" s="376">
        <v>98.453528501725572</v>
      </c>
      <c r="L20" s="376">
        <v>97.986172242442635</v>
      </c>
      <c r="M20" s="376">
        <v>104.67018196109066</v>
      </c>
      <c r="N20" s="376">
        <v>96.682159926071691</v>
      </c>
      <c r="O20" s="376">
        <v>94.209106774551799</v>
      </c>
      <c r="P20" s="376">
        <v>92.918863286685522</v>
      </c>
      <c r="Q20" s="376">
        <v>108.51254480286738</v>
      </c>
      <c r="R20" s="376">
        <v>100.7845231340283</v>
      </c>
    </row>
    <row r="21" spans="1:18" s="366" customFormat="1" ht="13.5" customHeight="1">
      <c r="A21" s="27"/>
      <c r="B21" s="25" t="s">
        <v>46</v>
      </c>
      <c r="C21" s="376">
        <v>103.20007636672008</v>
      </c>
      <c r="D21" s="376">
        <v>97.346566837204151</v>
      </c>
      <c r="E21" s="376">
        <v>103.7595992473173</v>
      </c>
      <c r="F21" s="376">
        <v>97.296881981098508</v>
      </c>
      <c r="G21" s="376">
        <v>94.259471871412174</v>
      </c>
      <c r="H21" s="376">
        <v>94.688749363336001</v>
      </c>
      <c r="I21" s="376">
        <v>104.01158971369404</v>
      </c>
      <c r="J21" s="376">
        <v>100.42399896291165</v>
      </c>
      <c r="K21" s="376">
        <v>99.536854850915688</v>
      </c>
      <c r="L21" s="376">
        <v>99.250605211588322</v>
      </c>
      <c r="M21" s="376">
        <v>103.9382130046657</v>
      </c>
      <c r="N21" s="376">
        <v>96.426672692036647</v>
      </c>
      <c r="O21" s="376">
        <v>93.025395656974609</v>
      </c>
      <c r="P21" s="376">
        <v>95.269844044781777</v>
      </c>
      <c r="Q21" s="376">
        <v>107.75862068965519</v>
      </c>
      <c r="R21" s="376">
        <v>135.87888021619244</v>
      </c>
    </row>
    <row r="22" spans="1:18" s="366" customFormat="1" ht="13.5" customHeight="1">
      <c r="A22" s="27" t="s">
        <v>500</v>
      </c>
      <c r="B22" s="25" t="s">
        <v>392</v>
      </c>
      <c r="C22" s="376">
        <v>104.59736508958903</v>
      </c>
      <c r="D22" s="376">
        <v>102.64817758462455</v>
      </c>
      <c r="E22" s="376">
        <v>105.08677049944224</v>
      </c>
      <c r="F22" s="376">
        <v>104.92780758026525</v>
      </c>
      <c r="G22" s="376">
        <v>96.619990342829553</v>
      </c>
      <c r="H22" s="376">
        <v>100.2873500134061</v>
      </c>
      <c r="I22" s="376">
        <v>105.23798299423368</v>
      </c>
      <c r="J22" s="376">
        <v>109.04918913421557</v>
      </c>
      <c r="K22" s="376">
        <v>97.639993507547473</v>
      </c>
      <c r="L22" s="376">
        <v>96.602436129600548</v>
      </c>
      <c r="M22" s="376">
        <v>106.62918519761686</v>
      </c>
      <c r="N22" s="376">
        <v>97.073455078376369</v>
      </c>
      <c r="O22" s="376">
        <v>95.429753620462662</v>
      </c>
      <c r="P22" s="376">
        <v>91.145967360958139</v>
      </c>
      <c r="Q22" s="376">
        <v>115.70438799076213</v>
      </c>
      <c r="R22" s="376">
        <v>106.84058022014922</v>
      </c>
    </row>
    <row r="23" spans="1:18" s="366" customFormat="1" ht="13.5" customHeight="1">
      <c r="A23" s="27"/>
      <c r="B23" s="22" t="s">
        <v>229</v>
      </c>
      <c r="C23" s="376">
        <v>100.83251124852626</v>
      </c>
      <c r="D23" s="376">
        <v>102.39627076099079</v>
      </c>
      <c r="E23" s="376">
        <v>100.39317900689169</v>
      </c>
      <c r="F23" s="376">
        <v>102.1391199970346</v>
      </c>
      <c r="G23" s="376">
        <v>105.27777777777779</v>
      </c>
      <c r="H23" s="376">
        <v>105.96706646111775</v>
      </c>
      <c r="I23" s="376">
        <v>100.23270669830262</v>
      </c>
      <c r="J23" s="376">
        <v>97.027166220360101</v>
      </c>
      <c r="K23" s="376">
        <v>106.1387191070954</v>
      </c>
      <c r="L23" s="376">
        <v>105.14871198912257</v>
      </c>
      <c r="M23" s="376">
        <v>100.23825281270682</v>
      </c>
      <c r="N23" s="376">
        <v>102.91653577498488</v>
      </c>
      <c r="O23" s="376">
        <v>106.71875</v>
      </c>
      <c r="P23" s="376">
        <v>106.92611472880404</v>
      </c>
      <c r="Q23" s="376">
        <v>80.769230769230774</v>
      </c>
      <c r="R23" s="376">
        <v>88.239230056768463</v>
      </c>
    </row>
    <row r="24" spans="1:18" s="366" customFormat="1" ht="13.5" customHeight="1">
      <c r="A24" s="27"/>
      <c r="B24" s="35" t="s">
        <v>398</v>
      </c>
      <c r="C24" s="376">
        <v>93.164623391011531</v>
      </c>
      <c r="D24" s="376">
        <v>87.287117127476819</v>
      </c>
      <c r="E24" s="376">
        <v>92.620717026061655</v>
      </c>
      <c r="F24" s="376">
        <v>86.044830563635685</v>
      </c>
      <c r="G24" s="376">
        <v>87.306501547987608</v>
      </c>
      <c r="H24" s="376">
        <v>80.056931353947732</v>
      </c>
      <c r="I24" s="376">
        <v>92.808810234775223</v>
      </c>
      <c r="J24" s="376">
        <v>95.510226974204016</v>
      </c>
      <c r="K24" s="376">
        <v>94.098417068134893</v>
      </c>
      <c r="L24" s="376">
        <v>95.807737040373141</v>
      </c>
      <c r="M24" s="376">
        <v>93.910076274588519</v>
      </c>
      <c r="N24" s="376">
        <v>92.314025510360466</v>
      </c>
      <c r="O24" s="376">
        <v>87.57201646090536</v>
      </c>
      <c r="P24" s="376">
        <v>81.37500281445854</v>
      </c>
      <c r="Q24" s="376">
        <v>51.219512195121951</v>
      </c>
      <c r="R24" s="376">
        <v>33.06203533747621</v>
      </c>
    </row>
    <row r="25" spans="1:18" s="366" customFormat="1" ht="13.5" customHeight="1">
      <c r="A25" s="30"/>
      <c r="B25" s="23" t="s">
        <v>499</v>
      </c>
      <c r="C25" s="379">
        <v>116.78220325627389</v>
      </c>
      <c r="D25" s="379">
        <v>117.94030855373066</v>
      </c>
      <c r="E25" s="379">
        <v>117.21478006081027</v>
      </c>
      <c r="F25" s="379">
        <v>119.39442550272292</v>
      </c>
      <c r="G25" s="379">
        <v>106.53344654884577</v>
      </c>
      <c r="H25" s="379">
        <v>110.82513074503935</v>
      </c>
      <c r="I25" s="379">
        <v>117.35780346121271</v>
      </c>
      <c r="J25" s="379">
        <v>125.04593098458298</v>
      </c>
      <c r="K25" s="379">
        <v>109.70513168351776</v>
      </c>
      <c r="L25" s="379">
        <v>110.25556097771698</v>
      </c>
      <c r="M25" s="379">
        <v>119.3659317496482</v>
      </c>
      <c r="N25" s="379">
        <v>117.44009334976739</v>
      </c>
      <c r="O25" s="379">
        <v>107.09244877600865</v>
      </c>
      <c r="P25" s="379">
        <v>105.64399781928321</v>
      </c>
      <c r="Q25" s="379">
        <v>120.78393048474645</v>
      </c>
      <c r="R25" s="379">
        <v>116.9850830731995</v>
      </c>
    </row>
    <row r="26" spans="1:18" s="366" customFormat="1" ht="13.5" customHeight="1">
      <c r="A26" s="27"/>
      <c r="B26" s="25" t="s">
        <v>46</v>
      </c>
      <c r="C26" s="376">
        <v>120.91813420077224</v>
      </c>
      <c r="D26" s="376">
        <v>121.75540681618348</v>
      </c>
      <c r="E26" s="376">
        <v>121.32446422509757</v>
      </c>
      <c r="F26" s="376">
        <v>123.22454101381808</v>
      </c>
      <c r="G26" s="376">
        <v>110.10441794166765</v>
      </c>
      <c r="H26" s="376">
        <v>114.42832278985122</v>
      </c>
      <c r="I26" s="376">
        <v>121.47280603228887</v>
      </c>
      <c r="J26" s="376">
        <v>128.6793930935371</v>
      </c>
      <c r="K26" s="376">
        <v>114.63321375641704</v>
      </c>
      <c r="L26" s="376">
        <v>114.93322989177865</v>
      </c>
      <c r="M26" s="376">
        <v>123.34719917775747</v>
      </c>
      <c r="N26" s="376">
        <v>120.96595717191782</v>
      </c>
      <c r="O26" s="376">
        <v>110.07751937984496</v>
      </c>
      <c r="P26" s="376">
        <v>107.96337757502523</v>
      </c>
      <c r="Q26" s="376">
        <v>135.65537673152375</v>
      </c>
      <c r="R26" s="376">
        <v>123.93396247373516</v>
      </c>
    </row>
    <row r="27" spans="1:18" s="366" customFormat="1" ht="13.5" customHeight="1">
      <c r="A27" s="27" t="s">
        <v>431</v>
      </c>
      <c r="B27" s="25" t="s">
        <v>392</v>
      </c>
      <c r="C27" s="376">
        <v>111.86256572175508</v>
      </c>
      <c r="D27" s="376">
        <v>112.95800297105652</v>
      </c>
      <c r="E27" s="376">
        <v>112.31633897938312</v>
      </c>
      <c r="F27" s="376">
        <v>114.62303649856132</v>
      </c>
      <c r="G27" s="376">
        <v>102.06238260923115</v>
      </c>
      <c r="H27" s="376">
        <v>106.23160185262725</v>
      </c>
      <c r="I27" s="376">
        <v>112.45298560248062</v>
      </c>
      <c r="J27" s="376">
        <v>120.42537109955165</v>
      </c>
      <c r="K27" s="376">
        <v>103.29859021682155</v>
      </c>
      <c r="L27" s="376">
        <v>103.38652097061312</v>
      </c>
      <c r="M27" s="376">
        <v>114.866503661113</v>
      </c>
      <c r="N27" s="376">
        <v>112.32546556508574</v>
      </c>
      <c r="O27" s="376">
        <v>103.03983111220521</v>
      </c>
      <c r="P27" s="376">
        <v>103.38881822887909</v>
      </c>
      <c r="Q27" s="376">
        <v>118.65099498280625</v>
      </c>
      <c r="R27" s="376">
        <v>116.19298383385215</v>
      </c>
    </row>
    <row r="28" spans="1:18" s="366" customFormat="1" ht="13.5" customHeight="1">
      <c r="A28" s="27"/>
      <c r="B28" s="22" t="s">
        <v>229</v>
      </c>
      <c r="C28" s="376">
        <v>108.90114186768378</v>
      </c>
      <c r="D28" s="376">
        <v>109.21460011998749</v>
      </c>
      <c r="E28" s="376">
        <v>108.30827293778005</v>
      </c>
      <c r="F28" s="376">
        <v>108.64616320801197</v>
      </c>
      <c r="G28" s="376">
        <v>106.18195956454122</v>
      </c>
      <c r="H28" s="376">
        <v>105.5386981051889</v>
      </c>
      <c r="I28" s="376">
        <v>108.35019932536032</v>
      </c>
      <c r="J28" s="376">
        <v>111.4784223717392</v>
      </c>
      <c r="K28" s="376">
        <v>110.97652610381412</v>
      </c>
      <c r="L28" s="376">
        <v>110.02644906644548</v>
      </c>
      <c r="M28" s="376">
        <v>109.01533235947316</v>
      </c>
      <c r="N28" s="376">
        <v>111.98500573778045</v>
      </c>
      <c r="O28" s="376">
        <v>105.53052027857434</v>
      </c>
      <c r="P28" s="376">
        <v>92.955916362955307</v>
      </c>
      <c r="Q28" s="376">
        <v>110.12658227848102</v>
      </c>
      <c r="R28" s="376">
        <v>87.595359539550628</v>
      </c>
    </row>
    <row r="29" spans="1:18" s="366" customFormat="1" ht="13.5" customHeight="1">
      <c r="A29" s="31"/>
      <c r="B29" s="35" t="s">
        <v>398</v>
      </c>
      <c r="C29" s="377">
        <v>138.86706479862545</v>
      </c>
      <c r="D29" s="377">
        <v>128.92742290557956</v>
      </c>
      <c r="E29" s="377">
        <v>137.46898461476943</v>
      </c>
      <c r="F29" s="377">
        <v>127.80502578515822</v>
      </c>
      <c r="G29" s="377">
        <v>122.01151371486625</v>
      </c>
      <c r="H29" s="377">
        <v>123.37569928834588</v>
      </c>
      <c r="I29" s="377">
        <v>137.84286863946039</v>
      </c>
      <c r="J29" s="377">
        <v>132.60698644792393</v>
      </c>
      <c r="K29" s="377">
        <v>149.15659436498328</v>
      </c>
      <c r="L29" s="377">
        <v>142.62307611005076</v>
      </c>
      <c r="M29" s="377">
        <v>138.10951472041342</v>
      </c>
      <c r="N29" s="377">
        <v>130.71508840022454</v>
      </c>
      <c r="O29" s="377">
        <v>121.56740924824709</v>
      </c>
      <c r="P29" s="377">
        <v>107.36963664554249</v>
      </c>
      <c r="Q29" s="377">
        <v>96.159638554216869</v>
      </c>
      <c r="R29" s="377">
        <v>101.03395569711726</v>
      </c>
    </row>
    <row r="30" spans="1:18" s="366" customFormat="1" ht="13.5" customHeight="1">
      <c r="A30" s="27"/>
      <c r="B30" s="23" t="s">
        <v>499</v>
      </c>
      <c r="C30" s="376">
        <v>106.99395743447171</v>
      </c>
      <c r="D30" s="376">
        <v>106.31348220744631</v>
      </c>
      <c r="E30" s="376">
        <v>107.06619113287358</v>
      </c>
      <c r="F30" s="376">
        <v>107.00672144797012</v>
      </c>
      <c r="G30" s="376">
        <v>97.72182460900936</v>
      </c>
      <c r="H30" s="376">
        <v>100.10351146629787</v>
      </c>
      <c r="I30" s="376">
        <v>107.18687342516114</v>
      </c>
      <c r="J30" s="376">
        <v>111.58499889515745</v>
      </c>
      <c r="K30" s="376">
        <v>101.71039519067287</v>
      </c>
      <c r="L30" s="376">
        <v>101.73379039349089</v>
      </c>
      <c r="M30" s="376">
        <v>109.37346226064489</v>
      </c>
      <c r="N30" s="376">
        <v>106.55224504582061</v>
      </c>
      <c r="O30" s="376">
        <v>98.028819039841537</v>
      </c>
      <c r="P30" s="376">
        <v>95.850447509904754</v>
      </c>
      <c r="Q30" s="376">
        <v>113.91216529737697</v>
      </c>
      <c r="R30" s="376">
        <v>113.83314866291845</v>
      </c>
    </row>
    <row r="31" spans="1:18" s="366" customFormat="1" ht="13.5" customHeight="1">
      <c r="A31" s="27"/>
      <c r="B31" s="25" t="s">
        <v>46</v>
      </c>
      <c r="C31" s="376">
        <v>107.41358375445213</v>
      </c>
      <c r="D31" s="376">
        <v>106.4318731310246</v>
      </c>
      <c r="E31" s="376">
        <v>107.50401749895371</v>
      </c>
      <c r="F31" s="376">
        <v>106.91574609445327</v>
      </c>
      <c r="G31" s="376">
        <v>98.022789984308417</v>
      </c>
      <c r="H31" s="376">
        <v>100.01617366160929</v>
      </c>
      <c r="I31" s="376">
        <v>107.62633987734478</v>
      </c>
      <c r="J31" s="376">
        <v>111.38455826309333</v>
      </c>
      <c r="K31" s="376">
        <v>103.19414720783313</v>
      </c>
      <c r="L31" s="376">
        <v>103.03741422499866</v>
      </c>
      <c r="M31" s="376">
        <v>109.39253533098632</v>
      </c>
      <c r="N31" s="376">
        <v>106.86842058080661</v>
      </c>
      <c r="O31" s="376">
        <v>97.919649358900244</v>
      </c>
      <c r="P31" s="376">
        <v>95.941488293231387</v>
      </c>
      <c r="Q31" s="376">
        <v>120.75237533315702</v>
      </c>
      <c r="R31" s="376">
        <v>122.1636310494028</v>
      </c>
    </row>
    <row r="32" spans="1:18" s="366" customFormat="1" ht="13.5" customHeight="1">
      <c r="A32" s="27" t="s">
        <v>432</v>
      </c>
      <c r="B32" s="25" t="s">
        <v>392</v>
      </c>
      <c r="C32" s="376">
        <v>106.8446845136062</v>
      </c>
      <c r="D32" s="376">
        <v>106.74690480384363</v>
      </c>
      <c r="E32" s="376">
        <v>106.9527888768158</v>
      </c>
      <c r="F32" s="376">
        <v>107.83764969584753</v>
      </c>
      <c r="G32" s="376">
        <v>97.239257149426976</v>
      </c>
      <c r="H32" s="376">
        <v>100.02273358489744</v>
      </c>
      <c r="I32" s="376">
        <v>107.07349173305711</v>
      </c>
      <c r="J32" s="376">
        <v>112.94340721687128</v>
      </c>
      <c r="K32" s="376">
        <v>99.700034703363457</v>
      </c>
      <c r="L32" s="376">
        <v>99.661234231431095</v>
      </c>
      <c r="M32" s="376">
        <v>109.85511156300061</v>
      </c>
      <c r="N32" s="376">
        <v>106.90728224672499</v>
      </c>
      <c r="O32" s="376">
        <v>98.04146319085396</v>
      </c>
      <c r="P32" s="376">
        <v>95.834690243842488</v>
      </c>
      <c r="Q32" s="376">
        <v>112.89833469297103</v>
      </c>
      <c r="R32" s="376">
        <v>111.97838557270619</v>
      </c>
    </row>
    <row r="33" spans="1:18" s="366" customFormat="1" ht="13.5" customHeight="1">
      <c r="A33" s="27"/>
      <c r="B33" s="22" t="s">
        <v>229</v>
      </c>
      <c r="C33" s="376">
        <v>102.4665976365248</v>
      </c>
      <c r="D33" s="376">
        <v>102.32364919022008</v>
      </c>
      <c r="E33" s="376">
        <v>101.60028975489881</v>
      </c>
      <c r="F33" s="376">
        <v>102.74147665511499</v>
      </c>
      <c r="G33" s="376">
        <v>100.76889439545222</v>
      </c>
      <c r="H33" s="376">
        <v>103.85396733903649</v>
      </c>
      <c r="I33" s="376">
        <v>101.61708342012885</v>
      </c>
      <c r="J33" s="376">
        <v>101.67949490894208</v>
      </c>
      <c r="K33" s="376">
        <v>104.71148529551029</v>
      </c>
      <c r="L33" s="376">
        <v>105.57945568294559</v>
      </c>
      <c r="M33" s="376">
        <v>102.99826799355974</v>
      </c>
      <c r="N33" s="376">
        <v>99.430638021508855</v>
      </c>
      <c r="O33" s="376">
        <v>101.06305407376138</v>
      </c>
      <c r="P33" s="376">
        <v>98.451093992342265</v>
      </c>
      <c r="Q33" s="376">
        <v>100.62134502923976</v>
      </c>
      <c r="R33" s="376">
        <v>101.92952485803923</v>
      </c>
    </row>
    <row r="34" spans="1:18" s="366" customFormat="1" ht="13.5" customHeight="1" thickBot="1">
      <c r="A34" s="32"/>
      <c r="B34" s="486" t="s">
        <v>398</v>
      </c>
      <c r="C34" s="376">
        <v>100.50795060818096</v>
      </c>
      <c r="D34" s="376">
        <v>100.13650286202449</v>
      </c>
      <c r="E34" s="376">
        <v>99.897788606016405</v>
      </c>
      <c r="F34" s="376">
        <v>100.18977848620278</v>
      </c>
      <c r="G34" s="376">
        <v>98.038664635318824</v>
      </c>
      <c r="H34" s="376">
        <v>100.55016491794169</v>
      </c>
      <c r="I34" s="376">
        <v>99.938303719763496</v>
      </c>
      <c r="J34" s="376">
        <v>99.832293920732567</v>
      </c>
      <c r="K34" s="376">
        <v>102.99516603898667</v>
      </c>
      <c r="L34" s="376">
        <v>103.50808043352696</v>
      </c>
      <c r="M34" s="376">
        <v>100.62435769727929</v>
      </c>
      <c r="N34" s="376">
        <v>98.414409115968624</v>
      </c>
      <c r="O34" s="376">
        <v>98.367008891597521</v>
      </c>
      <c r="P34" s="376">
        <v>94.283861017256513</v>
      </c>
      <c r="Q34" s="376">
        <v>105.08618253743995</v>
      </c>
      <c r="R34" s="376">
        <v>115.35460003180367</v>
      </c>
    </row>
    <row r="35" spans="1:18" s="366" customFormat="1" ht="13.5" hidden="1" customHeight="1" thickTop="1">
      <c r="A35" s="27"/>
      <c r="B35" s="22" t="s">
        <v>499</v>
      </c>
      <c r="C35" s="376">
        <v>0</v>
      </c>
      <c r="D35" s="376">
        <v>0</v>
      </c>
      <c r="E35" s="376">
        <v>0</v>
      </c>
      <c r="F35" s="376">
        <v>0</v>
      </c>
      <c r="G35" s="376">
        <v>0</v>
      </c>
      <c r="H35" s="376">
        <v>0</v>
      </c>
      <c r="I35" s="376">
        <v>0</v>
      </c>
      <c r="J35" s="376">
        <v>0</v>
      </c>
      <c r="K35" s="376">
        <v>0</v>
      </c>
      <c r="L35" s="376">
        <v>0</v>
      </c>
      <c r="M35" s="376">
        <v>0</v>
      </c>
      <c r="N35" s="376">
        <v>0</v>
      </c>
      <c r="O35" s="376">
        <v>0</v>
      </c>
      <c r="P35" s="376">
        <v>0</v>
      </c>
      <c r="Q35" s="376">
        <v>0</v>
      </c>
      <c r="R35" s="376">
        <v>0</v>
      </c>
    </row>
    <row r="36" spans="1:18" s="366" customFormat="1" ht="13.5" hidden="1" customHeight="1">
      <c r="A36" s="27" t="s">
        <v>434</v>
      </c>
      <c r="B36" s="22" t="s">
        <v>230</v>
      </c>
      <c r="C36" s="376">
        <v>0</v>
      </c>
      <c r="D36" s="376">
        <v>0</v>
      </c>
      <c r="E36" s="376">
        <v>0</v>
      </c>
      <c r="F36" s="376">
        <v>0</v>
      </c>
      <c r="G36" s="376">
        <v>0</v>
      </c>
      <c r="H36" s="376">
        <v>0</v>
      </c>
      <c r="I36" s="376">
        <v>0</v>
      </c>
      <c r="J36" s="376">
        <v>0</v>
      </c>
      <c r="K36" s="376">
        <v>0</v>
      </c>
      <c r="L36" s="376">
        <v>0</v>
      </c>
      <c r="M36" s="376">
        <v>0</v>
      </c>
      <c r="N36" s="376">
        <v>0</v>
      </c>
      <c r="O36" s="376">
        <v>0</v>
      </c>
      <c r="P36" s="376">
        <v>0</v>
      </c>
      <c r="Q36" s="376">
        <v>0</v>
      </c>
      <c r="R36" s="376">
        <v>0</v>
      </c>
    </row>
    <row r="37" spans="1:18" s="366" customFormat="1" ht="13.5" hidden="1" customHeight="1">
      <c r="A37" s="33"/>
      <c r="B37" s="22" t="s">
        <v>120</v>
      </c>
      <c r="C37" s="376">
        <v>0</v>
      </c>
      <c r="D37" s="376">
        <v>0</v>
      </c>
      <c r="E37" s="376">
        <v>0</v>
      </c>
      <c r="F37" s="376">
        <v>0</v>
      </c>
      <c r="G37" s="376">
        <v>0</v>
      </c>
      <c r="H37" s="376">
        <v>0</v>
      </c>
      <c r="I37" s="376">
        <v>0</v>
      </c>
      <c r="J37" s="376">
        <v>0</v>
      </c>
      <c r="K37" s="376">
        <v>0</v>
      </c>
      <c r="L37" s="376">
        <v>0</v>
      </c>
      <c r="M37" s="376">
        <v>0</v>
      </c>
      <c r="N37" s="376">
        <v>0</v>
      </c>
      <c r="O37" s="376">
        <v>0</v>
      </c>
      <c r="P37" s="376">
        <v>0</v>
      </c>
      <c r="Q37" s="376">
        <v>0</v>
      </c>
      <c r="R37" s="376">
        <v>0</v>
      </c>
    </row>
    <row r="38" spans="1:18" s="366" customFormat="1" ht="13.5" customHeight="1" thickTop="1">
      <c r="A38" s="792" t="s">
        <v>504</v>
      </c>
      <c r="B38" s="792"/>
      <c r="C38" s="490">
        <v>112.09091707713712</v>
      </c>
      <c r="D38" s="490">
        <v>108.84873399993029</v>
      </c>
      <c r="E38" s="490">
        <v>114.38382551076293</v>
      </c>
      <c r="F38" s="490">
        <v>109.86421623265463</v>
      </c>
      <c r="G38" s="490">
        <v>96.020184709130731</v>
      </c>
      <c r="H38" s="490">
        <v>101.51445392443163</v>
      </c>
      <c r="I38" s="490">
        <v>114.79444763790423</v>
      </c>
      <c r="J38" s="490">
        <v>118.3869365661117</v>
      </c>
      <c r="K38" s="490">
        <v>101.47628859141091</v>
      </c>
      <c r="L38" s="490">
        <v>101.09471487249498</v>
      </c>
      <c r="M38" s="490">
        <v>117.76157324672498</v>
      </c>
      <c r="N38" s="490">
        <v>114.52896318071417</v>
      </c>
      <c r="O38" s="490">
        <v>96.547185095180225</v>
      </c>
      <c r="P38" s="490">
        <v>91.712482613176974</v>
      </c>
      <c r="Q38" s="490">
        <v>109.375</v>
      </c>
      <c r="R38" s="490">
        <v>153.34208357326617</v>
      </c>
    </row>
    <row r="39" spans="1:18" s="366" customFormat="1" ht="13.5" customHeight="1">
      <c r="A39" s="792" t="s">
        <v>433</v>
      </c>
      <c r="B39" s="796"/>
      <c r="C39" s="378">
        <v>101.2467329146062</v>
      </c>
      <c r="D39" s="378">
        <v>100.20663958075708</v>
      </c>
      <c r="E39" s="378">
        <v>100.780009345072</v>
      </c>
      <c r="F39" s="378">
        <v>100.05650681890626</v>
      </c>
      <c r="G39" s="378">
        <v>97.858148038916113</v>
      </c>
      <c r="H39" s="378">
        <v>99.42735655685631</v>
      </c>
      <c r="I39" s="378">
        <v>100.99808306788188</v>
      </c>
      <c r="J39" s="378">
        <v>101.41998410316782</v>
      </c>
      <c r="K39" s="378">
        <v>102.82488235457912</v>
      </c>
      <c r="L39" s="378">
        <v>102.88371948620407</v>
      </c>
      <c r="M39" s="378">
        <v>101.38378079682597</v>
      </c>
      <c r="N39" s="378">
        <v>99.244188487764333</v>
      </c>
      <c r="O39" s="378">
        <v>97.499276514804862</v>
      </c>
      <c r="P39" s="378">
        <v>95.822966163796252</v>
      </c>
      <c r="Q39" s="378">
        <v>114.70290002027986</v>
      </c>
      <c r="R39" s="378">
        <v>119.39156812196178</v>
      </c>
    </row>
    <row r="40" spans="1:18" s="366" customFormat="1" ht="13.5" customHeight="1">
      <c r="A40" s="792" t="s">
        <v>501</v>
      </c>
      <c r="B40" s="792"/>
      <c r="C40" s="378">
        <v>150</v>
      </c>
      <c r="D40" s="378">
        <v>37.440185605877517</v>
      </c>
      <c r="E40" s="378">
        <v>145.45454545454547</v>
      </c>
      <c r="F40" s="378">
        <v>18.492506774318421</v>
      </c>
      <c r="G40" s="378" t="s">
        <v>719</v>
      </c>
      <c r="H40" s="378" t="s">
        <v>719</v>
      </c>
      <c r="I40" s="378">
        <v>160</v>
      </c>
      <c r="J40" s="378">
        <v>82.101644979130867</v>
      </c>
      <c r="K40" s="378" t="s">
        <v>719</v>
      </c>
      <c r="L40" s="378" t="s">
        <v>719</v>
      </c>
      <c r="M40" s="378">
        <v>166.66666666666669</v>
      </c>
      <c r="N40" s="378">
        <v>168.91788181120489</v>
      </c>
      <c r="O40" s="378" t="s">
        <v>719</v>
      </c>
      <c r="P40" s="378" t="s">
        <v>719</v>
      </c>
      <c r="Q40" s="378" t="s">
        <v>719</v>
      </c>
      <c r="R40" s="378" t="s">
        <v>719</v>
      </c>
    </row>
    <row r="41" spans="1:18" s="366" customFormat="1" ht="13.5" customHeight="1">
      <c r="A41" s="812" t="s">
        <v>167</v>
      </c>
      <c r="B41" s="250" t="s">
        <v>206</v>
      </c>
      <c r="C41" s="376">
        <v>100.98046648170849</v>
      </c>
      <c r="D41" s="376">
        <v>97.906359021774463</v>
      </c>
      <c r="E41" s="376">
        <v>100.87597347643431</v>
      </c>
      <c r="F41" s="376">
        <v>97.969535668580832</v>
      </c>
      <c r="G41" s="376">
        <v>96.3841514443194</v>
      </c>
      <c r="H41" s="376">
        <v>93.776198673344652</v>
      </c>
      <c r="I41" s="376">
        <v>101.35123375840227</v>
      </c>
      <c r="J41" s="376">
        <v>98.675962365919389</v>
      </c>
      <c r="K41" s="376">
        <v>105.52903739061257</v>
      </c>
      <c r="L41" s="376">
        <v>113.18034595513194</v>
      </c>
      <c r="M41" s="376">
        <v>101.09866062269811</v>
      </c>
      <c r="N41" s="376">
        <v>97.417197803080555</v>
      </c>
      <c r="O41" s="376">
        <v>93.034924407473426</v>
      </c>
      <c r="P41" s="376">
        <v>93.414848027648603</v>
      </c>
      <c r="Q41" s="376">
        <v>103.95569620253164</v>
      </c>
      <c r="R41" s="376">
        <v>114.2587929612189</v>
      </c>
    </row>
    <row r="42" spans="1:18" s="366" customFormat="1" ht="13.5" customHeight="1">
      <c r="A42" s="813"/>
      <c r="B42" s="22" t="s">
        <v>502</v>
      </c>
      <c r="C42" s="376">
        <v>82.714829024745768</v>
      </c>
      <c r="D42" s="376">
        <v>80.373905836492185</v>
      </c>
      <c r="E42" s="376">
        <v>79.658947368421053</v>
      </c>
      <c r="F42" s="376">
        <v>79.470366400141515</v>
      </c>
      <c r="G42" s="376">
        <v>81.059255374934452</v>
      </c>
      <c r="H42" s="376">
        <v>79.602866806473486</v>
      </c>
      <c r="I42" s="376">
        <v>78.719662328526212</v>
      </c>
      <c r="J42" s="376">
        <v>76.003556380305142</v>
      </c>
      <c r="K42" s="376">
        <v>84.933980697495414</v>
      </c>
      <c r="L42" s="376">
        <v>85.968250512476857</v>
      </c>
      <c r="M42" s="376">
        <v>82.23715794527125</v>
      </c>
      <c r="N42" s="376">
        <v>79.576175480169255</v>
      </c>
      <c r="O42" s="376">
        <v>70.588235294117652</v>
      </c>
      <c r="P42" s="376">
        <v>60.971915077096661</v>
      </c>
      <c r="Q42" s="376">
        <v>64.473684210526315</v>
      </c>
      <c r="R42" s="376">
        <v>80.935694553450716</v>
      </c>
    </row>
    <row r="43" spans="1:18" s="366" customFormat="1" ht="13.5" customHeight="1">
      <c r="A43" s="813"/>
      <c r="B43" s="24" t="s">
        <v>207</v>
      </c>
      <c r="C43" s="376">
        <v>105.50338495336224</v>
      </c>
      <c r="D43" s="376">
        <v>103.97835047283543</v>
      </c>
      <c r="E43" s="376">
        <v>104.77493866515346</v>
      </c>
      <c r="F43" s="376">
        <v>100.12593441193947</v>
      </c>
      <c r="G43" s="376" t="s">
        <v>719</v>
      </c>
      <c r="H43" s="376" t="s">
        <v>719</v>
      </c>
      <c r="I43" s="376">
        <v>104.77493866515346</v>
      </c>
      <c r="J43" s="376">
        <v>100.12593441193947</v>
      </c>
      <c r="K43" s="376">
        <v>87.782805429864254</v>
      </c>
      <c r="L43" s="376">
        <v>88.056024453670332</v>
      </c>
      <c r="M43" s="376">
        <v>105.36977521271329</v>
      </c>
      <c r="N43" s="376">
        <v>99.393605385997859</v>
      </c>
      <c r="O43" s="376" t="s">
        <v>719</v>
      </c>
      <c r="P43" s="376" t="s">
        <v>719</v>
      </c>
      <c r="Q43" s="376">
        <v>116.60489071098894</v>
      </c>
      <c r="R43" s="376">
        <v>118.0210110112976</v>
      </c>
    </row>
    <row r="44" spans="1:18" s="366" customFormat="1" ht="13.5" customHeight="1">
      <c r="A44" s="814"/>
      <c r="B44" s="410" t="s">
        <v>227</v>
      </c>
      <c r="C44" s="376">
        <v>99.772572208323865</v>
      </c>
      <c r="D44" s="376">
        <v>98.330613022159127</v>
      </c>
      <c r="E44" s="376">
        <v>99.74695061272071</v>
      </c>
      <c r="F44" s="376">
        <v>98.551816772533712</v>
      </c>
      <c r="G44" s="376">
        <v>99.772462242953438</v>
      </c>
      <c r="H44" s="376">
        <v>98.553431740857775</v>
      </c>
      <c r="I44" s="376">
        <v>25</v>
      </c>
      <c r="J44" s="376" t="s">
        <v>719</v>
      </c>
      <c r="K44" s="376">
        <v>350</v>
      </c>
      <c r="L44" s="376" t="s">
        <v>720</v>
      </c>
      <c r="M44" s="376" t="s">
        <v>719</v>
      </c>
      <c r="N44" s="376" t="s">
        <v>719</v>
      </c>
      <c r="O44" s="376">
        <v>93.753200204813098</v>
      </c>
      <c r="P44" s="376">
        <v>92.187273002478562</v>
      </c>
      <c r="Q44" s="376" t="s">
        <v>719</v>
      </c>
      <c r="R44" s="376" t="s">
        <v>719</v>
      </c>
    </row>
    <row r="45" spans="1:18" s="366" customFormat="1" ht="13.5" customHeight="1">
      <c r="A45" s="815" t="s">
        <v>215</v>
      </c>
      <c r="B45" s="23" t="s">
        <v>503</v>
      </c>
      <c r="C45" s="379" t="s">
        <v>719</v>
      </c>
      <c r="D45" s="379" t="s">
        <v>719</v>
      </c>
      <c r="E45" s="379" t="s">
        <v>719</v>
      </c>
      <c r="F45" s="379" t="s">
        <v>719</v>
      </c>
      <c r="G45" s="379" t="s">
        <v>719</v>
      </c>
      <c r="H45" s="379" t="s">
        <v>719</v>
      </c>
      <c r="I45" s="379" t="s">
        <v>719</v>
      </c>
      <c r="J45" s="379" t="s">
        <v>719</v>
      </c>
      <c r="K45" s="379" t="s">
        <v>719</v>
      </c>
      <c r="L45" s="379" t="s">
        <v>719</v>
      </c>
      <c r="M45" s="379" t="s">
        <v>719</v>
      </c>
      <c r="N45" s="379" t="s">
        <v>719</v>
      </c>
      <c r="O45" s="379" t="s">
        <v>719</v>
      </c>
      <c r="P45" s="379" t="s">
        <v>719</v>
      </c>
      <c r="Q45" s="379" t="s">
        <v>719</v>
      </c>
      <c r="R45" s="379" t="s">
        <v>719</v>
      </c>
    </row>
    <row r="46" spans="1:18" s="366" customFormat="1" ht="13.5" customHeight="1">
      <c r="A46" s="816"/>
      <c r="B46" s="410" t="s">
        <v>138</v>
      </c>
      <c r="C46" s="377">
        <v>96.597160722432434</v>
      </c>
      <c r="D46" s="377">
        <v>93.26150356009903</v>
      </c>
      <c r="E46" s="377">
        <v>96.569127516778522</v>
      </c>
      <c r="F46" s="377">
        <v>93.318509434155288</v>
      </c>
      <c r="G46" s="377">
        <v>95.011502087415863</v>
      </c>
      <c r="H46" s="377">
        <v>93.381834798581252</v>
      </c>
      <c r="I46" s="377">
        <v>99.223286875725904</v>
      </c>
      <c r="J46" s="377">
        <v>90.857644196219638</v>
      </c>
      <c r="K46" s="377">
        <v>122.22222222222223</v>
      </c>
      <c r="L46" s="377">
        <v>126.00967301889132</v>
      </c>
      <c r="M46" s="377">
        <v>300</v>
      </c>
      <c r="N46" s="377">
        <v>29.714721254355403</v>
      </c>
      <c r="O46" s="377">
        <v>93.444251303700014</v>
      </c>
      <c r="P46" s="377">
        <v>93.04963847070006</v>
      </c>
      <c r="Q46" s="377" t="s">
        <v>719</v>
      </c>
      <c r="R46" s="377" t="s">
        <v>719</v>
      </c>
    </row>
    <row r="47" spans="1:18" s="366" customFormat="1" ht="13.5" customHeight="1">
      <c r="A47" s="815" t="s">
        <v>505</v>
      </c>
      <c r="B47" s="22" t="s">
        <v>506</v>
      </c>
      <c r="C47" s="376">
        <v>87.175059952038367</v>
      </c>
      <c r="D47" s="376">
        <v>71.959720978603755</v>
      </c>
      <c r="E47" s="376">
        <v>87.036055143160127</v>
      </c>
      <c r="F47" s="376">
        <v>70.600498978853835</v>
      </c>
      <c r="G47" s="376">
        <v>86.666666666666671</v>
      </c>
      <c r="H47" s="376">
        <v>71.501070688833295</v>
      </c>
      <c r="I47" s="376">
        <v>87.050557928089262</v>
      </c>
      <c r="J47" s="376">
        <v>69.74485523665534</v>
      </c>
      <c r="K47" s="376">
        <v>50.769230769230766</v>
      </c>
      <c r="L47" s="376">
        <v>71.272352132049519</v>
      </c>
      <c r="M47" s="376">
        <v>88.401142041399012</v>
      </c>
      <c r="N47" s="376">
        <v>77.335039609224211</v>
      </c>
      <c r="O47" s="376">
        <v>84.063745019920319</v>
      </c>
      <c r="P47" s="376">
        <v>75.317531048134441</v>
      </c>
      <c r="Q47" s="376">
        <v>85.714285714285708</v>
      </c>
      <c r="R47" s="376">
        <v>113.71959151814752</v>
      </c>
    </row>
    <row r="48" spans="1:18" s="366" customFormat="1" ht="13.5" customHeight="1">
      <c r="A48" s="816"/>
      <c r="B48" s="35" t="s">
        <v>170</v>
      </c>
      <c r="C48" s="376">
        <v>93.738060116557449</v>
      </c>
      <c r="D48" s="376">
        <v>97.097706998804441</v>
      </c>
      <c r="E48" s="376">
        <v>94.370603767723622</v>
      </c>
      <c r="F48" s="376">
        <v>98.704043194450563</v>
      </c>
      <c r="G48" s="376">
        <v>93.458549222797927</v>
      </c>
      <c r="H48" s="376">
        <v>96.956749135536597</v>
      </c>
      <c r="I48" s="376">
        <v>94.437695037995184</v>
      </c>
      <c r="J48" s="376">
        <v>102.01351601847</v>
      </c>
      <c r="K48" s="376">
        <v>94.779411764705884</v>
      </c>
      <c r="L48" s="376">
        <v>96.014339530840942</v>
      </c>
      <c r="M48" s="376">
        <v>92.56172254846247</v>
      </c>
      <c r="N48" s="376">
        <v>90.377744729958067</v>
      </c>
      <c r="O48" s="376">
        <v>94.909463614622481</v>
      </c>
      <c r="P48" s="376">
        <v>89.427646091448963</v>
      </c>
      <c r="Q48" s="376">
        <v>99.61904761904762</v>
      </c>
      <c r="R48" s="376">
        <v>96.610417369719087</v>
      </c>
    </row>
    <row r="49" spans="1:32" s="366" customFormat="1" ht="13.5" customHeight="1">
      <c r="A49" s="23" t="s">
        <v>507</v>
      </c>
      <c r="B49" s="23" t="s">
        <v>508</v>
      </c>
      <c r="C49" s="378">
        <v>106.78681255810628</v>
      </c>
      <c r="D49" s="378">
        <v>111.33062640321569</v>
      </c>
      <c r="E49" s="378">
        <v>106.85536412335313</v>
      </c>
      <c r="F49" s="378">
        <v>111.51557376401287</v>
      </c>
      <c r="G49" s="378">
        <v>106.85536412335313</v>
      </c>
      <c r="H49" s="378">
        <v>111.51557376401287</v>
      </c>
      <c r="I49" s="378" t="s">
        <v>719</v>
      </c>
      <c r="J49" s="378" t="s">
        <v>719</v>
      </c>
      <c r="K49" s="378">
        <v>104.29447852760735</v>
      </c>
      <c r="L49" s="378">
        <v>110.56703676689088</v>
      </c>
      <c r="M49" s="378">
        <v>100</v>
      </c>
      <c r="N49" s="378">
        <v>429.84730625180066</v>
      </c>
      <c r="O49" s="378">
        <v>107.23620342020762</v>
      </c>
      <c r="P49" s="378">
        <v>109.38513748365079</v>
      </c>
      <c r="Q49" s="378" t="s">
        <v>719</v>
      </c>
      <c r="R49" s="378" t="s">
        <v>719</v>
      </c>
    </row>
    <row r="50" spans="1:32" s="366" customFormat="1" ht="13.5" customHeight="1">
      <c r="A50" s="793" t="s">
        <v>509</v>
      </c>
      <c r="B50" s="794"/>
      <c r="C50" s="378" t="s">
        <v>719</v>
      </c>
      <c r="D50" s="378" t="s">
        <v>719</v>
      </c>
      <c r="E50" s="378" t="s">
        <v>719</v>
      </c>
      <c r="F50" s="378" t="s">
        <v>719</v>
      </c>
      <c r="G50" s="378" t="s">
        <v>719</v>
      </c>
      <c r="H50" s="378" t="s">
        <v>719</v>
      </c>
      <c r="I50" s="378" t="s">
        <v>719</v>
      </c>
      <c r="J50" s="378" t="s">
        <v>719</v>
      </c>
      <c r="K50" s="378" t="s">
        <v>719</v>
      </c>
      <c r="L50" s="378" t="s">
        <v>719</v>
      </c>
      <c r="M50" s="378" t="s">
        <v>719</v>
      </c>
      <c r="N50" s="378" t="s">
        <v>719</v>
      </c>
      <c r="O50" s="378" t="s">
        <v>719</v>
      </c>
      <c r="P50" s="378" t="s">
        <v>719</v>
      </c>
      <c r="Q50" s="378" t="s">
        <v>719</v>
      </c>
      <c r="R50" s="378" t="s">
        <v>719</v>
      </c>
    </row>
    <row r="51" spans="1:32" s="366" customFormat="1" ht="13.5" customHeight="1">
      <c r="A51" s="793" t="s">
        <v>510</v>
      </c>
      <c r="B51" s="794"/>
      <c r="C51" s="378">
        <v>96.52669689382148</v>
      </c>
      <c r="D51" s="378">
        <v>98.003033190935952</v>
      </c>
      <c r="E51" s="378">
        <v>96.499509356072139</v>
      </c>
      <c r="F51" s="378">
        <v>98.057848985145384</v>
      </c>
      <c r="G51" s="378">
        <v>96.485022846505331</v>
      </c>
      <c r="H51" s="378">
        <v>98.057196325257053</v>
      </c>
      <c r="I51" s="378">
        <v>150</v>
      </c>
      <c r="J51" s="378">
        <v>135.92740572882502</v>
      </c>
      <c r="K51" s="378" t="s">
        <v>719</v>
      </c>
      <c r="L51" s="378" t="s">
        <v>719</v>
      </c>
      <c r="M51" s="378">
        <v>433.33333333333331</v>
      </c>
      <c r="N51" s="378" t="s">
        <v>720</v>
      </c>
      <c r="O51" s="378">
        <v>97.19947624538294</v>
      </c>
      <c r="P51" s="378">
        <v>97.673249794565294</v>
      </c>
      <c r="Q51" s="378" t="s">
        <v>719</v>
      </c>
      <c r="R51" s="378" t="s">
        <v>719</v>
      </c>
    </row>
    <row r="52" spans="1:32" s="366" customFormat="1" ht="13.5" customHeight="1">
      <c r="A52" s="793" t="s">
        <v>374</v>
      </c>
      <c r="B52" s="794"/>
      <c r="C52" s="378">
        <v>97.564196057632813</v>
      </c>
      <c r="D52" s="378">
        <v>99.97232117154995</v>
      </c>
      <c r="E52" s="378">
        <v>96.853681305717132</v>
      </c>
      <c r="F52" s="378">
        <v>100.91463951967748</v>
      </c>
      <c r="G52" s="378">
        <v>98.361551064991801</v>
      </c>
      <c r="H52" s="378">
        <v>102.04202889546765</v>
      </c>
      <c r="I52" s="378">
        <v>96.794823965805776</v>
      </c>
      <c r="J52" s="378">
        <v>99.396063386391432</v>
      </c>
      <c r="K52" s="378">
        <v>101.85651080072873</v>
      </c>
      <c r="L52" s="378">
        <v>102.01703948760057</v>
      </c>
      <c r="M52" s="378">
        <v>97.576003129540624</v>
      </c>
      <c r="N52" s="378">
        <v>93.61492286652593</v>
      </c>
      <c r="O52" s="378">
        <v>98.072992700729927</v>
      </c>
      <c r="P52" s="378">
        <v>99.83270301763234</v>
      </c>
      <c r="Q52" s="378">
        <v>142.01877934272301</v>
      </c>
      <c r="R52" s="378">
        <v>181.61936295176849</v>
      </c>
    </row>
    <row r="53" spans="1:32" s="372" customFormat="1" ht="13.5" customHeight="1">
      <c r="A53" s="815" t="s">
        <v>367</v>
      </c>
      <c r="B53" s="23" t="s">
        <v>357</v>
      </c>
      <c r="C53" s="376">
        <v>87.960113258648292</v>
      </c>
      <c r="D53" s="376">
        <v>102.36352075837645</v>
      </c>
      <c r="E53" s="376">
        <v>88.553690101434071</v>
      </c>
      <c r="F53" s="376">
        <v>110.21902762038853</v>
      </c>
      <c r="G53" s="376">
        <v>88.422339991846727</v>
      </c>
      <c r="H53" s="376">
        <v>135.23059895644354</v>
      </c>
      <c r="I53" s="376">
        <v>88.563804740229173</v>
      </c>
      <c r="J53" s="376">
        <v>100.35115508421519</v>
      </c>
      <c r="K53" s="376" t="s">
        <v>719</v>
      </c>
      <c r="L53" s="376" t="s">
        <v>719</v>
      </c>
      <c r="M53" s="376">
        <v>87.080321107020893</v>
      </c>
      <c r="N53" s="376">
        <v>85.688335262328707</v>
      </c>
      <c r="O53" s="376" t="s">
        <v>719</v>
      </c>
      <c r="P53" s="376" t="s">
        <v>719</v>
      </c>
      <c r="Q53" s="376" t="s">
        <v>719</v>
      </c>
      <c r="R53" s="376" t="s">
        <v>719</v>
      </c>
    </row>
    <row r="54" spans="1:32" s="366" customFormat="1" ht="13.5" customHeight="1">
      <c r="A54" s="817"/>
      <c r="B54" s="24" t="s">
        <v>358</v>
      </c>
      <c r="C54" s="376">
        <v>90.101892285298405</v>
      </c>
      <c r="D54" s="376">
        <v>93.174762055071398</v>
      </c>
      <c r="E54" s="376">
        <v>90.282902829028288</v>
      </c>
      <c r="F54" s="376">
        <v>93.757309892467958</v>
      </c>
      <c r="G54" s="376">
        <v>90.359960552268248</v>
      </c>
      <c r="H54" s="376">
        <v>93.751586133600028</v>
      </c>
      <c r="I54" s="376">
        <v>55.555555555555557</v>
      </c>
      <c r="J54" s="376">
        <v>258.66895033031562</v>
      </c>
      <c r="K54" s="376">
        <v>75</v>
      </c>
      <c r="L54" s="376">
        <v>146.67640493697479</v>
      </c>
      <c r="M54" s="376">
        <v>200</v>
      </c>
      <c r="N54" s="376">
        <v>239.03903903903904</v>
      </c>
      <c r="O54" s="376">
        <v>90.435003815822938</v>
      </c>
      <c r="P54" s="376">
        <v>87.774095954139483</v>
      </c>
      <c r="Q54" s="376" t="s">
        <v>719</v>
      </c>
      <c r="R54" s="376" t="s">
        <v>719</v>
      </c>
    </row>
    <row r="55" spans="1:32" s="366" customFormat="1" ht="13.5" customHeight="1">
      <c r="A55" s="817"/>
      <c r="B55" s="24" t="s">
        <v>513</v>
      </c>
      <c r="C55" s="376">
        <v>321.50661232095456</v>
      </c>
      <c r="D55" s="376">
        <v>196.95096024162396</v>
      </c>
      <c r="E55" s="376">
        <v>293.23714521776469</v>
      </c>
      <c r="F55" s="376">
        <v>187.73073007402732</v>
      </c>
      <c r="G55" s="376">
        <v>138.48760982259651</v>
      </c>
      <c r="H55" s="376">
        <v>181.95350337023345</v>
      </c>
      <c r="I55" s="376">
        <v>313.55938199483222</v>
      </c>
      <c r="J55" s="376">
        <v>191.33832048074638</v>
      </c>
      <c r="K55" s="376">
        <v>120.08244481936931</v>
      </c>
      <c r="L55" s="376">
        <v>78.907452785725823</v>
      </c>
      <c r="M55" s="376" t="s">
        <v>720</v>
      </c>
      <c r="N55" s="376" t="s">
        <v>720</v>
      </c>
      <c r="O55" s="376">
        <v>121.38931848873953</v>
      </c>
      <c r="P55" s="376">
        <v>117.61581044568364</v>
      </c>
      <c r="Q55" s="376">
        <v>383.4569936795823</v>
      </c>
      <c r="R55" s="376" t="s">
        <v>720</v>
      </c>
      <c r="S55" s="464"/>
      <c r="T55" s="464"/>
      <c r="U55" s="464"/>
      <c r="V55" s="464"/>
      <c r="W55" s="464"/>
      <c r="X55" s="464"/>
      <c r="Y55" s="464"/>
      <c r="Z55" s="464"/>
      <c r="AA55" s="464"/>
      <c r="AB55" s="464"/>
      <c r="AC55" s="464"/>
      <c r="AD55" s="464"/>
      <c r="AE55" s="464"/>
      <c r="AF55" s="464"/>
    </row>
    <row r="56" spans="1:32" s="366" customFormat="1" ht="13.5" customHeight="1">
      <c r="A56" s="816"/>
      <c r="B56" s="35" t="s">
        <v>514</v>
      </c>
      <c r="C56" s="376" t="s">
        <v>719</v>
      </c>
      <c r="D56" s="376" t="s">
        <v>719</v>
      </c>
      <c r="E56" s="376" t="s">
        <v>719</v>
      </c>
      <c r="F56" s="376" t="s">
        <v>719</v>
      </c>
      <c r="G56" s="376" t="s">
        <v>719</v>
      </c>
      <c r="H56" s="376" t="s">
        <v>719</v>
      </c>
      <c r="I56" s="376" t="s">
        <v>719</v>
      </c>
      <c r="J56" s="376" t="s">
        <v>719</v>
      </c>
      <c r="K56" s="376" t="s">
        <v>719</v>
      </c>
      <c r="L56" s="376" t="s">
        <v>719</v>
      </c>
      <c r="M56" s="376" t="s">
        <v>719</v>
      </c>
      <c r="N56" s="376" t="s">
        <v>719</v>
      </c>
      <c r="O56" s="376" t="s">
        <v>719</v>
      </c>
      <c r="P56" s="376" t="s">
        <v>719</v>
      </c>
      <c r="Q56" s="376" t="s">
        <v>719</v>
      </c>
      <c r="R56" s="376" t="s">
        <v>719</v>
      </c>
    </row>
    <row r="57" spans="1:32" s="366" customFormat="1" ht="13.5" customHeight="1">
      <c r="A57" s="793" t="s">
        <v>171</v>
      </c>
      <c r="B57" s="794"/>
      <c r="C57" s="378">
        <v>102.11548465406624</v>
      </c>
      <c r="D57" s="378">
        <v>102.68565535240559</v>
      </c>
      <c r="E57" s="378">
        <v>101.43190941225811</v>
      </c>
      <c r="F57" s="378">
        <v>102.60836552454965</v>
      </c>
      <c r="G57" s="378">
        <v>102.50479749520251</v>
      </c>
      <c r="H57" s="378">
        <v>102.65387058012374</v>
      </c>
      <c r="I57" s="378">
        <v>99.86745213549338</v>
      </c>
      <c r="J57" s="378">
        <v>101.86880133750604</v>
      </c>
      <c r="K57" s="378" t="s">
        <v>719</v>
      </c>
      <c r="L57" s="378" t="s">
        <v>719</v>
      </c>
      <c r="M57" s="378">
        <v>100.1695489996609</v>
      </c>
      <c r="N57" s="378">
        <v>103.68468761356011</v>
      </c>
      <c r="O57" s="378">
        <v>50</v>
      </c>
      <c r="P57" s="378" t="s">
        <v>719</v>
      </c>
      <c r="Q57" s="378">
        <v>107.11785297549592</v>
      </c>
      <c r="R57" s="378">
        <v>108.57448044484394</v>
      </c>
    </row>
    <row r="58" spans="1:32" s="366" customFormat="1">
      <c r="A58" s="793" t="s">
        <v>656</v>
      </c>
      <c r="B58" s="794"/>
      <c r="C58" s="378">
        <v>96.29232434609672</v>
      </c>
      <c r="D58" s="378">
        <v>91.372673538633975</v>
      </c>
      <c r="E58" s="378">
        <v>92.6873655765731</v>
      </c>
      <c r="F58" s="378">
        <v>87.871406004060333</v>
      </c>
      <c r="G58" s="378">
        <v>91.376146788990837</v>
      </c>
      <c r="H58" s="378">
        <v>92.150712519938125</v>
      </c>
      <c r="I58" s="378">
        <v>92.727996361155334</v>
      </c>
      <c r="J58" s="378">
        <v>87.395013332637532</v>
      </c>
      <c r="K58" s="378" t="s">
        <v>719</v>
      </c>
      <c r="L58" s="378" t="s">
        <v>719</v>
      </c>
      <c r="M58" s="378">
        <v>97.654532466901998</v>
      </c>
      <c r="N58" s="378">
        <v>92.510611390930592</v>
      </c>
      <c r="O58" s="378">
        <v>100</v>
      </c>
      <c r="P58" s="378" t="s">
        <v>719</v>
      </c>
      <c r="Q58" s="378">
        <v>78.260869565217391</v>
      </c>
      <c r="R58" s="378">
        <v>130.10777571661757</v>
      </c>
    </row>
    <row r="59" spans="1:32" s="366" customFormat="1" hidden="1">
      <c r="A59" s="793" t="s">
        <v>512</v>
      </c>
      <c r="B59" s="794"/>
      <c r="C59" s="378" t="s">
        <v>719</v>
      </c>
      <c r="D59" s="378" t="s">
        <v>719</v>
      </c>
      <c r="E59" s="378" t="s">
        <v>719</v>
      </c>
      <c r="F59" s="378" t="s">
        <v>719</v>
      </c>
      <c r="G59" s="378" t="s">
        <v>719</v>
      </c>
      <c r="H59" s="378" t="s">
        <v>719</v>
      </c>
      <c r="I59" s="378" t="s">
        <v>719</v>
      </c>
      <c r="J59" s="378" t="s">
        <v>719</v>
      </c>
      <c r="K59" s="378" t="s">
        <v>719</v>
      </c>
      <c r="L59" s="378" t="s">
        <v>719</v>
      </c>
      <c r="M59" s="378" t="s">
        <v>719</v>
      </c>
      <c r="N59" s="378" t="s">
        <v>719</v>
      </c>
      <c r="O59" s="378" t="s">
        <v>719</v>
      </c>
      <c r="P59" s="378" t="s">
        <v>719</v>
      </c>
      <c r="Q59" s="378" t="s">
        <v>719</v>
      </c>
      <c r="R59" s="378" t="s">
        <v>719</v>
      </c>
    </row>
    <row r="60" spans="1:32" s="366" customFormat="1">
      <c r="A60" s="792" t="s">
        <v>195</v>
      </c>
      <c r="B60" s="792"/>
      <c r="C60" s="378">
        <v>98.011933035972888</v>
      </c>
      <c r="D60" s="378">
        <v>99.145912352559748</v>
      </c>
      <c r="E60" s="378">
        <v>98.004574644220924</v>
      </c>
      <c r="F60" s="378">
        <v>99.011378202214487</v>
      </c>
      <c r="G60" s="378">
        <v>92.602448110697182</v>
      </c>
      <c r="H60" s="378">
        <v>90.970413782796186</v>
      </c>
      <c r="I60" s="378">
        <v>98.10349868433876</v>
      </c>
      <c r="J60" s="378">
        <v>100.88818790538279</v>
      </c>
      <c r="K60" s="378">
        <v>85.809682804674452</v>
      </c>
      <c r="L60" s="378">
        <v>89.823703016184425</v>
      </c>
      <c r="M60" s="378">
        <v>98.134555666166449</v>
      </c>
      <c r="N60" s="378">
        <v>100.25101715737794</v>
      </c>
      <c r="O60" s="378">
        <v>92.740112994350284</v>
      </c>
      <c r="P60" s="378">
        <v>88.587582048688645</v>
      </c>
      <c r="Q60" s="378">
        <v>97.280334728033466</v>
      </c>
      <c r="R60" s="378">
        <v>97.045184768330088</v>
      </c>
    </row>
    <row r="61" spans="1:32" s="366" customFormat="1" ht="13.5" customHeight="1">
      <c r="A61" s="792" t="s">
        <v>511</v>
      </c>
      <c r="B61" s="792"/>
      <c r="C61" s="378">
        <v>98.349333411269953</v>
      </c>
      <c r="D61" s="378">
        <v>97.06590312270805</v>
      </c>
      <c r="E61" s="378">
        <v>97.791472200824686</v>
      </c>
      <c r="F61" s="378">
        <v>96.948812766044426</v>
      </c>
      <c r="G61" s="378">
        <v>98.099519528090966</v>
      </c>
      <c r="H61" s="378">
        <v>96.939293985486202</v>
      </c>
      <c r="I61" s="378">
        <v>97.753842264840614</v>
      </c>
      <c r="J61" s="378">
        <v>96.955133861717073</v>
      </c>
      <c r="K61" s="378">
        <v>101.25199314947145</v>
      </c>
      <c r="L61" s="378">
        <v>105.99935077616212</v>
      </c>
      <c r="M61" s="378">
        <v>97.890275161729619</v>
      </c>
      <c r="N61" s="378">
        <v>95.748372102932734</v>
      </c>
      <c r="O61" s="378">
        <v>97.591749896578222</v>
      </c>
      <c r="P61" s="378">
        <v>93.736044756704274</v>
      </c>
      <c r="Q61" s="378">
        <v>104.51481827856428</v>
      </c>
      <c r="R61" s="378">
        <v>103.03718889682376</v>
      </c>
    </row>
    <row r="62" spans="1:32" s="366" customFormat="1" ht="13.5" customHeight="1">
      <c r="A62" s="792" t="s">
        <v>196</v>
      </c>
      <c r="B62" s="792"/>
      <c r="C62" s="378">
        <v>104.8342360615333</v>
      </c>
      <c r="D62" s="378">
        <v>101.70873350417141</v>
      </c>
      <c r="E62" s="378">
        <v>105.14914383770035</v>
      </c>
      <c r="F62" s="378">
        <v>101.93419623684545</v>
      </c>
      <c r="G62" s="378">
        <v>99.485831142272858</v>
      </c>
      <c r="H62" s="378">
        <v>100.05695824134084</v>
      </c>
      <c r="I62" s="378">
        <v>105.46024695003547</v>
      </c>
      <c r="J62" s="378">
        <v>107.46680759555431</v>
      </c>
      <c r="K62" s="378">
        <v>98.200909884656042</v>
      </c>
      <c r="L62" s="378">
        <v>99.258460345272852</v>
      </c>
      <c r="M62" s="378">
        <v>105.72351892272576</v>
      </c>
      <c r="N62" s="378">
        <v>101.99929397329271</v>
      </c>
      <c r="O62" s="378">
        <v>98.471794226778186</v>
      </c>
      <c r="P62" s="378">
        <v>99.048764365068592</v>
      </c>
      <c r="Q62" s="378">
        <v>119.54732510288066</v>
      </c>
      <c r="R62" s="378">
        <v>103.87371097831695</v>
      </c>
    </row>
    <row r="63" spans="1:32" s="366" customFormat="1" ht="13.5" customHeight="1">
      <c r="A63" s="793" t="s">
        <v>155</v>
      </c>
      <c r="B63" s="794"/>
      <c r="C63" s="378">
        <v>103.5299854079133</v>
      </c>
      <c r="D63" s="378">
        <v>106.72324189315772</v>
      </c>
      <c r="E63" s="378">
        <v>103.17424823238777</v>
      </c>
      <c r="F63" s="378">
        <v>105.57767745858895</v>
      </c>
      <c r="G63" s="378">
        <v>98.845193710487919</v>
      </c>
      <c r="H63" s="378">
        <v>99.348216318989671</v>
      </c>
      <c r="I63" s="378">
        <v>103.38737093780274</v>
      </c>
      <c r="J63" s="378">
        <v>108.17988752990175</v>
      </c>
      <c r="K63" s="378">
        <v>112.30275156609308</v>
      </c>
      <c r="L63" s="378">
        <v>111.71431397338529</v>
      </c>
      <c r="M63" s="378">
        <v>103.71315983500389</v>
      </c>
      <c r="N63" s="378">
        <v>106.04184797288809</v>
      </c>
      <c r="O63" s="378">
        <v>98.187832590248817</v>
      </c>
      <c r="P63" s="378">
        <v>95.064616369322508</v>
      </c>
      <c r="Q63" s="378">
        <v>107.0857247098775</v>
      </c>
      <c r="R63" s="378">
        <v>118.48604350364162</v>
      </c>
    </row>
    <row r="64" spans="1:32" s="366" customFormat="1" ht="13.5" customHeight="1">
      <c r="A64" s="793" t="s">
        <v>141</v>
      </c>
      <c r="B64" s="794"/>
      <c r="C64" s="378">
        <v>108.68593835491521</v>
      </c>
      <c r="D64" s="378">
        <v>107.64047859772812</v>
      </c>
      <c r="E64" s="378">
        <v>108.69168680742396</v>
      </c>
      <c r="F64" s="378">
        <v>107.65305012109852</v>
      </c>
      <c r="G64" s="378">
        <v>44.444444444444443</v>
      </c>
      <c r="H64" s="378" t="s">
        <v>719</v>
      </c>
      <c r="I64" s="378">
        <v>108.71806569343066</v>
      </c>
      <c r="J64" s="378">
        <v>107.76110555655637</v>
      </c>
      <c r="K64" s="378" t="s">
        <v>719</v>
      </c>
      <c r="L64" s="378" t="s">
        <v>719</v>
      </c>
      <c r="M64" s="378">
        <v>50</v>
      </c>
      <c r="N64" s="378" t="s">
        <v>719</v>
      </c>
      <c r="O64" s="378" t="s">
        <v>719</v>
      </c>
      <c r="P64" s="378" t="s">
        <v>719</v>
      </c>
      <c r="Q64" s="378" t="s">
        <v>719</v>
      </c>
      <c r="R64" s="378" t="s">
        <v>719</v>
      </c>
    </row>
    <row r="65" spans="1:18" s="366" customFormat="1" ht="13.5" customHeight="1">
      <c r="A65" s="793" t="s">
        <v>173</v>
      </c>
      <c r="B65" s="794"/>
      <c r="C65" s="378">
        <v>99.305866547245856</v>
      </c>
      <c r="D65" s="378">
        <v>69.121671069910477</v>
      </c>
      <c r="E65" s="378">
        <v>98.002803083391726</v>
      </c>
      <c r="F65" s="378">
        <v>67.718961156255688</v>
      </c>
      <c r="G65" s="378">
        <v>72.283813747228379</v>
      </c>
      <c r="H65" s="378">
        <v>46.08896875543158</v>
      </c>
      <c r="I65" s="378">
        <v>102.82979608822305</v>
      </c>
      <c r="J65" s="378">
        <v>80.428883431448824</v>
      </c>
      <c r="K65" s="378">
        <v>216.66666666666666</v>
      </c>
      <c r="L65" s="378">
        <v>225.17966174960824</v>
      </c>
      <c r="M65" s="378">
        <v>101.81208053691276</v>
      </c>
      <c r="N65" s="378">
        <v>94.994675309344146</v>
      </c>
      <c r="O65" s="378">
        <v>73.514851485148512</v>
      </c>
      <c r="P65" s="378">
        <v>66.898882227225229</v>
      </c>
      <c r="Q65" s="378">
        <v>86.36363636363636</v>
      </c>
      <c r="R65" s="378">
        <v>57.423250689432592</v>
      </c>
    </row>
    <row r="66" spans="1:18" s="366" customFormat="1">
      <c r="A66" s="792" t="s">
        <v>631</v>
      </c>
      <c r="B66" s="792"/>
      <c r="C66" s="378">
        <v>111.25610234113978</v>
      </c>
      <c r="D66" s="378">
        <v>109.58590009771912</v>
      </c>
      <c r="E66" s="378">
        <v>112.72663113894706</v>
      </c>
      <c r="F66" s="378">
        <v>111.79427679188201</v>
      </c>
      <c r="G66" s="378">
        <v>100.12113631037059</v>
      </c>
      <c r="H66" s="378">
        <v>101.65106171102964</v>
      </c>
      <c r="I66" s="378">
        <v>112.8621854506614</v>
      </c>
      <c r="J66" s="378">
        <v>114.22978240096025</v>
      </c>
      <c r="K66" s="378">
        <v>102.04249427381127</v>
      </c>
      <c r="L66" s="378">
        <v>102.51266293476992</v>
      </c>
      <c r="M66" s="378">
        <v>112.68754378494472</v>
      </c>
      <c r="N66" s="378">
        <v>108.55180821848136</v>
      </c>
      <c r="O66" s="378">
        <v>98.370773646691006</v>
      </c>
      <c r="P66" s="378">
        <v>90.876136775744683</v>
      </c>
      <c r="Q66" s="378">
        <v>116.3384851270018</v>
      </c>
      <c r="R66" s="378">
        <v>114.65422177716577</v>
      </c>
    </row>
    <row r="67" spans="1:18" ht="25" customHeight="1">
      <c r="B67" s="80" t="s">
        <v>391</v>
      </c>
      <c r="C67" s="36"/>
    </row>
  </sheetData>
  <customSheetViews>
    <customSheetView guid="{6F28069D-A7F4-41D2-AA1B-4487F97E36F1}" showRuler="0" topLeftCell="A55">
      <selection activeCell="B24" sqref="B24"/>
      <pageMargins left="0.78740157480314965" right="0.78740157480314965" top="0.39370078740157483" bottom="0.39370078740157483" header="0.51181102362204722" footer="0.39370078740157483"/>
      <pageSetup paperSize="8" scale="95" orientation="landscape" horizontalDpi="4294967292" r:id="rId1"/>
      <headerFooter alignWithMargins="0"/>
    </customSheetView>
  </customSheetViews>
  <mergeCells count="30">
    <mergeCell ref="Q3:R4"/>
    <mergeCell ref="K3:L4"/>
    <mergeCell ref="M3:N4"/>
    <mergeCell ref="A63:B63"/>
    <mergeCell ref="A62:B62"/>
    <mergeCell ref="A50:B50"/>
    <mergeCell ref="A51:B51"/>
    <mergeCell ref="O3:P4"/>
    <mergeCell ref="A57:B57"/>
    <mergeCell ref="A41:A44"/>
    <mergeCell ref="A38:B38"/>
    <mergeCell ref="A39:B39"/>
    <mergeCell ref="A40:B40"/>
    <mergeCell ref="A47:A48"/>
    <mergeCell ref="A45:A46"/>
    <mergeCell ref="A53:A56"/>
    <mergeCell ref="A66:B66"/>
    <mergeCell ref="E3:J3"/>
    <mergeCell ref="A59:B59"/>
    <mergeCell ref="G4:H4"/>
    <mergeCell ref="C3:D4"/>
    <mergeCell ref="E4:F4"/>
    <mergeCell ref="A61:B61"/>
    <mergeCell ref="I4:J4"/>
    <mergeCell ref="A60:B60"/>
    <mergeCell ref="A3:B5"/>
    <mergeCell ref="A65:B65"/>
    <mergeCell ref="A52:B52"/>
    <mergeCell ref="A58:B58"/>
    <mergeCell ref="A64:B64"/>
  </mergeCells>
  <phoneticPr fontId="2"/>
  <printOptions horizontalCentered="1"/>
  <pageMargins left="0.78740157480314965" right="0.78740157480314965" top="0.59055118110236227" bottom="0.39370078740157483" header="0.51181102362204722" footer="0.39370078740157483"/>
  <pageSetup paperSize="9" scale="64" orientation="landscape" horizontalDpi="4294967292"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dimension ref="A1:CF57"/>
  <sheetViews>
    <sheetView zoomScale="80" zoomScaleNormal="80" workbookViewId="0">
      <pane xSplit="1" ySplit="9" topLeftCell="B10" activePane="bottomRight" state="frozen"/>
      <selection sqref="A1:R1"/>
      <selection pane="topRight" sqref="A1:R1"/>
      <selection pane="bottomLeft" sqref="A1:R1"/>
      <selection pane="bottomRight"/>
    </sheetView>
  </sheetViews>
  <sheetFormatPr defaultColWidth="9" defaultRowHeight="13"/>
  <cols>
    <col min="1" max="1" width="14.453125" style="6" customWidth="1"/>
    <col min="2" max="2" width="15.7265625" style="5" customWidth="1"/>
    <col min="3" max="3" width="17" style="5" customWidth="1"/>
    <col min="4" max="4" width="15.7265625" style="5" customWidth="1"/>
    <col min="5" max="5" width="19.26953125" style="5" bestFit="1" customWidth="1"/>
    <col min="6" max="13" width="15.7265625" style="5" customWidth="1"/>
    <col min="14" max="15" width="13.7265625" style="5" hidden="1" customWidth="1"/>
    <col min="16" max="17" width="12.7265625" style="5" customWidth="1"/>
    <col min="18" max="18" width="14.26953125" style="5" bestFit="1" customWidth="1"/>
    <col min="19" max="19" width="16.08984375" style="5" bestFit="1" customWidth="1"/>
    <col min="20" max="21" width="11.453125" style="5" customWidth="1"/>
    <col min="22" max="23" width="13.7265625" style="5" customWidth="1"/>
    <col min="24" max="25" width="11.7265625" style="5" customWidth="1"/>
    <col min="26" max="26" width="13" style="5" customWidth="1"/>
    <col min="27" max="27" width="15.453125" style="5" bestFit="1" customWidth="1"/>
    <col min="28" max="28" width="11.08984375" style="5" customWidth="1"/>
    <col min="29" max="29" width="18" style="5" bestFit="1" customWidth="1"/>
    <col min="30" max="45" width="12.453125" style="5" customWidth="1"/>
    <col min="46" max="47" width="10.08984375" style="5" customWidth="1"/>
    <col min="48" max="48" width="11.08984375" style="5" customWidth="1"/>
    <col min="49" max="49" width="13" style="5" bestFit="1" customWidth="1"/>
    <col min="50" max="50" width="14.26953125" style="5" bestFit="1" customWidth="1"/>
    <col min="51" max="51" width="15.453125" style="5" bestFit="1" customWidth="1"/>
    <col min="52" max="52" width="10.453125" style="5" customWidth="1"/>
    <col min="53" max="53" width="12.7265625" style="5" bestFit="1" customWidth="1"/>
    <col min="54" max="54" width="9.6328125" style="5" customWidth="1"/>
    <col min="55" max="55" width="14.26953125" style="5" bestFit="1" customWidth="1"/>
    <col min="56" max="57" width="11.08984375" style="5" hidden="1" customWidth="1"/>
    <col min="58" max="58" width="13" style="5" bestFit="1" customWidth="1"/>
    <col min="59" max="59" width="12.7265625" style="5" bestFit="1" customWidth="1"/>
    <col min="60" max="60" width="13" style="5" bestFit="1" customWidth="1"/>
    <col min="61" max="61" width="12.7265625" style="5" bestFit="1" customWidth="1"/>
    <col min="62" max="62" width="11.08984375" style="5" customWidth="1"/>
    <col min="63" max="63" width="18" style="5" bestFit="1" customWidth="1"/>
    <col min="64" max="64" width="13" style="5" customWidth="1"/>
    <col min="65" max="65" width="15.453125" style="5" bestFit="1" customWidth="1"/>
    <col min="66" max="67" width="11.08984375" style="5" customWidth="1"/>
    <col min="68" max="68" width="11.6328125" style="5" customWidth="1"/>
    <col min="69" max="69" width="11.6328125" style="256" customWidth="1"/>
    <col min="70" max="70" width="15.453125" style="5" bestFit="1" customWidth="1"/>
    <col min="71" max="71" width="13.90625" style="5" bestFit="1" customWidth="1"/>
    <col min="72" max="72" width="1.90625" style="5" customWidth="1"/>
    <col min="73" max="74" width="12.453125" style="5" customWidth="1"/>
    <col min="75" max="16384" width="9" style="5"/>
  </cols>
  <sheetData>
    <row r="1" spans="1:84" ht="24" customHeight="1">
      <c r="A1" s="320"/>
      <c r="B1" s="818" t="s">
        <v>690</v>
      </c>
      <c r="C1" s="818"/>
      <c r="D1" s="818"/>
      <c r="E1" s="818"/>
      <c r="F1" s="818"/>
      <c r="G1" s="818"/>
      <c r="H1" s="818"/>
      <c r="I1" s="818"/>
      <c r="J1" s="818"/>
      <c r="K1" s="818"/>
      <c r="L1" s="818"/>
      <c r="M1" s="4"/>
      <c r="N1" s="3" t="s">
        <v>630</v>
      </c>
      <c r="O1" s="4"/>
      <c r="P1" s="4"/>
      <c r="Q1" s="818" t="s">
        <v>691</v>
      </c>
      <c r="R1" s="818"/>
      <c r="S1" s="818"/>
      <c r="T1" s="818"/>
      <c r="U1" s="818"/>
      <c r="V1" s="818"/>
      <c r="W1" s="818"/>
      <c r="X1" s="818"/>
      <c r="Y1" s="818"/>
      <c r="Z1" s="818"/>
      <c r="AA1" s="818"/>
      <c r="AB1" s="522"/>
      <c r="AC1" s="4"/>
      <c r="AD1" s="3"/>
      <c r="AE1" s="818" t="s">
        <v>691</v>
      </c>
      <c r="AF1" s="818"/>
      <c r="AG1" s="818"/>
      <c r="AH1" s="818"/>
      <c r="AI1" s="818"/>
      <c r="AJ1" s="818"/>
      <c r="AK1" s="818"/>
      <c r="AL1" s="818"/>
      <c r="AM1" s="818"/>
      <c r="AN1" s="818"/>
      <c r="AO1" s="818"/>
      <c r="AP1" s="522"/>
      <c r="AQ1" s="3"/>
      <c r="AR1" s="3"/>
      <c r="AS1" s="818" t="s">
        <v>691</v>
      </c>
      <c r="AT1" s="818"/>
      <c r="AU1" s="818"/>
      <c r="AV1" s="818"/>
      <c r="AW1" s="818"/>
      <c r="AX1" s="818"/>
      <c r="AY1" s="818"/>
      <c r="AZ1" s="818"/>
      <c r="BA1" s="818"/>
      <c r="BB1" s="818"/>
      <c r="BC1" s="818"/>
      <c r="BD1" s="818"/>
      <c r="BE1" s="818"/>
      <c r="BF1" s="818"/>
      <c r="BG1" s="818"/>
      <c r="BH1" s="818"/>
      <c r="BI1" s="3"/>
      <c r="BJ1" s="3"/>
      <c r="BK1" s="818" t="s">
        <v>691</v>
      </c>
      <c r="BL1" s="818"/>
      <c r="BM1" s="818"/>
      <c r="BN1" s="818"/>
      <c r="BO1" s="818"/>
      <c r="BP1" s="818"/>
      <c r="BQ1" s="818"/>
      <c r="BR1" s="818"/>
      <c r="BS1" s="818"/>
      <c r="BT1" s="818"/>
      <c r="BU1" s="818"/>
      <c r="BV1" s="177"/>
      <c r="BW1" s="177"/>
      <c r="BX1" s="177"/>
      <c r="BY1" s="177"/>
      <c r="BZ1" s="177"/>
      <c r="CA1" s="177"/>
      <c r="CB1" s="177"/>
      <c r="CC1" s="177"/>
      <c r="CD1" s="177"/>
      <c r="CE1" s="177"/>
      <c r="CF1" s="177"/>
    </row>
    <row r="2" spans="1:84">
      <c r="M2" s="8" t="s">
        <v>715</v>
      </c>
      <c r="V2" s="147"/>
      <c r="W2" s="147"/>
      <c r="AA2" s="8"/>
      <c r="AC2" s="8" t="s">
        <v>715</v>
      </c>
      <c r="AI2" s="147"/>
      <c r="AQ2" s="8" t="s">
        <v>715</v>
      </c>
      <c r="AS2" s="8"/>
      <c r="AU2" s="8"/>
      <c r="BI2" s="5" t="s">
        <v>715</v>
      </c>
      <c r="BK2" s="8"/>
      <c r="BL2" s="8"/>
      <c r="BM2" s="8"/>
      <c r="BN2" s="8"/>
      <c r="BO2" s="8"/>
      <c r="BR2" s="34"/>
      <c r="BS2" s="8"/>
      <c r="BV2" s="8" t="s">
        <v>715</v>
      </c>
    </row>
    <row r="3" spans="1:84" ht="20.25" customHeight="1">
      <c r="A3" s="815" t="s">
        <v>687</v>
      </c>
      <c r="B3" s="792" t="s">
        <v>492</v>
      </c>
      <c r="C3" s="792"/>
      <c r="D3" s="822" t="s">
        <v>498</v>
      </c>
      <c r="E3" s="823"/>
      <c r="F3" s="822" t="s">
        <v>413</v>
      </c>
      <c r="G3" s="823"/>
      <c r="H3" s="822" t="s">
        <v>500</v>
      </c>
      <c r="I3" s="823"/>
      <c r="J3" s="822" t="s">
        <v>431</v>
      </c>
      <c r="K3" s="823"/>
      <c r="L3" s="822" t="s">
        <v>432</v>
      </c>
      <c r="M3" s="823"/>
      <c r="N3" s="822" t="s">
        <v>434</v>
      </c>
      <c r="O3" s="823"/>
      <c r="P3" s="822" t="s">
        <v>504</v>
      </c>
      <c r="Q3" s="823"/>
      <c r="R3" s="822" t="s">
        <v>433</v>
      </c>
      <c r="S3" s="823"/>
      <c r="T3" s="822" t="s">
        <v>501</v>
      </c>
      <c r="U3" s="823"/>
      <c r="V3" s="819" t="s">
        <v>359</v>
      </c>
      <c r="W3" s="820"/>
      <c r="X3" s="820"/>
      <c r="Y3" s="820"/>
      <c r="Z3" s="820"/>
      <c r="AA3" s="820"/>
      <c r="AB3" s="820"/>
      <c r="AC3" s="821"/>
      <c r="AD3" s="819" t="s">
        <v>360</v>
      </c>
      <c r="AE3" s="820"/>
      <c r="AF3" s="820"/>
      <c r="AG3" s="821"/>
      <c r="AH3" s="819" t="s">
        <v>361</v>
      </c>
      <c r="AI3" s="820"/>
      <c r="AJ3" s="820"/>
      <c r="AK3" s="821"/>
      <c r="AL3" s="827" t="s">
        <v>212</v>
      </c>
      <c r="AM3" s="828"/>
      <c r="AN3" s="822" t="s">
        <v>509</v>
      </c>
      <c r="AO3" s="823"/>
      <c r="AP3" s="822" t="s">
        <v>510</v>
      </c>
      <c r="AQ3" s="823"/>
      <c r="AR3" s="822" t="s">
        <v>374</v>
      </c>
      <c r="AS3" s="823"/>
      <c r="AT3" s="819" t="s">
        <v>362</v>
      </c>
      <c r="AU3" s="820"/>
      <c r="AV3" s="820"/>
      <c r="AW3" s="820"/>
      <c r="AX3" s="820"/>
      <c r="AY3" s="821"/>
      <c r="AZ3" s="822" t="s">
        <v>166</v>
      </c>
      <c r="BA3" s="823"/>
      <c r="BB3" s="822" t="s">
        <v>656</v>
      </c>
      <c r="BC3" s="823"/>
      <c r="BD3" s="822" t="s">
        <v>512</v>
      </c>
      <c r="BE3" s="823"/>
      <c r="BF3" s="822" t="s">
        <v>195</v>
      </c>
      <c r="BG3" s="823"/>
      <c r="BH3" s="822" t="s">
        <v>511</v>
      </c>
      <c r="BI3" s="823"/>
      <c r="BJ3" s="822" t="s">
        <v>130</v>
      </c>
      <c r="BK3" s="823"/>
      <c r="BL3" s="822" t="s">
        <v>155</v>
      </c>
      <c r="BM3" s="823"/>
      <c r="BN3" s="822" t="s">
        <v>142</v>
      </c>
      <c r="BO3" s="823"/>
      <c r="BP3" s="822" t="s">
        <v>173</v>
      </c>
      <c r="BQ3" s="823"/>
      <c r="BR3" s="822" t="s">
        <v>631</v>
      </c>
      <c r="BS3" s="823"/>
      <c r="BT3" s="93"/>
      <c r="BU3" s="822" t="s">
        <v>632</v>
      </c>
      <c r="BV3" s="823"/>
    </row>
    <row r="4" spans="1:84" ht="20.25" customHeight="1">
      <c r="A4" s="817"/>
      <c r="B4" s="792"/>
      <c r="C4" s="792"/>
      <c r="D4" s="824"/>
      <c r="E4" s="825"/>
      <c r="F4" s="824"/>
      <c r="G4" s="825"/>
      <c r="H4" s="824"/>
      <c r="I4" s="825"/>
      <c r="J4" s="824"/>
      <c r="K4" s="825"/>
      <c r="L4" s="824"/>
      <c r="M4" s="825"/>
      <c r="N4" s="824"/>
      <c r="O4" s="825"/>
      <c r="P4" s="824"/>
      <c r="Q4" s="825"/>
      <c r="R4" s="824"/>
      <c r="S4" s="825"/>
      <c r="T4" s="824"/>
      <c r="U4" s="825"/>
      <c r="V4" s="824" t="s">
        <v>206</v>
      </c>
      <c r="W4" s="825"/>
      <c r="X4" s="793" t="s">
        <v>502</v>
      </c>
      <c r="Y4" s="794"/>
      <c r="Z4" s="826" t="s">
        <v>207</v>
      </c>
      <c r="AA4" s="794"/>
      <c r="AB4" s="793" t="s">
        <v>227</v>
      </c>
      <c r="AC4" s="794"/>
      <c r="AD4" s="793" t="s">
        <v>174</v>
      </c>
      <c r="AE4" s="794"/>
      <c r="AF4" s="793" t="s">
        <v>138</v>
      </c>
      <c r="AG4" s="794"/>
      <c r="AH4" s="793" t="s">
        <v>210</v>
      </c>
      <c r="AI4" s="794"/>
      <c r="AJ4" s="793" t="s">
        <v>211</v>
      </c>
      <c r="AK4" s="794"/>
      <c r="AL4" s="793" t="s">
        <v>213</v>
      </c>
      <c r="AM4" s="794"/>
      <c r="AN4" s="824"/>
      <c r="AO4" s="825"/>
      <c r="AP4" s="824"/>
      <c r="AQ4" s="825"/>
      <c r="AR4" s="824"/>
      <c r="AS4" s="825"/>
      <c r="AT4" s="793" t="s">
        <v>357</v>
      </c>
      <c r="AU4" s="794"/>
      <c r="AV4" s="824" t="s">
        <v>358</v>
      </c>
      <c r="AW4" s="825"/>
      <c r="AX4" s="819" t="s">
        <v>363</v>
      </c>
      <c r="AY4" s="821"/>
      <c r="AZ4" s="824"/>
      <c r="BA4" s="825"/>
      <c r="BB4" s="824"/>
      <c r="BC4" s="825"/>
      <c r="BD4" s="824"/>
      <c r="BE4" s="825"/>
      <c r="BF4" s="824"/>
      <c r="BG4" s="825"/>
      <c r="BH4" s="824"/>
      <c r="BI4" s="825"/>
      <c r="BJ4" s="824"/>
      <c r="BK4" s="825"/>
      <c r="BL4" s="824"/>
      <c r="BM4" s="825"/>
      <c r="BN4" s="824"/>
      <c r="BO4" s="825"/>
      <c r="BP4" s="824"/>
      <c r="BQ4" s="825"/>
      <c r="BR4" s="824"/>
      <c r="BS4" s="825"/>
      <c r="BT4" s="93"/>
      <c r="BU4" s="824"/>
      <c r="BV4" s="825"/>
    </row>
    <row r="5" spans="1:84" ht="20.25" customHeight="1">
      <c r="A5" s="816"/>
      <c r="B5" s="11" t="s">
        <v>493</v>
      </c>
      <c r="C5" s="13" t="s">
        <v>494</v>
      </c>
      <c r="D5" s="11" t="s">
        <v>493</v>
      </c>
      <c r="E5" s="12" t="s">
        <v>494</v>
      </c>
      <c r="F5" s="11" t="s">
        <v>493</v>
      </c>
      <c r="G5" s="13" t="s">
        <v>494</v>
      </c>
      <c r="H5" s="11" t="s">
        <v>493</v>
      </c>
      <c r="I5" s="13" t="s">
        <v>494</v>
      </c>
      <c r="J5" s="11" t="s">
        <v>493</v>
      </c>
      <c r="K5" s="13" t="s">
        <v>494</v>
      </c>
      <c r="L5" s="11" t="s">
        <v>493</v>
      </c>
      <c r="M5" s="99" t="s">
        <v>494</v>
      </c>
      <c r="N5" s="11" t="s">
        <v>493</v>
      </c>
      <c r="O5" s="13" t="s">
        <v>494</v>
      </c>
      <c r="P5" s="11" t="s">
        <v>493</v>
      </c>
      <c r="Q5" s="13" t="s">
        <v>494</v>
      </c>
      <c r="R5" s="11" t="s">
        <v>493</v>
      </c>
      <c r="S5" s="11" t="s">
        <v>494</v>
      </c>
      <c r="T5" s="11" t="s">
        <v>493</v>
      </c>
      <c r="U5" s="13" t="s">
        <v>494</v>
      </c>
      <c r="V5" s="11" t="s">
        <v>493</v>
      </c>
      <c r="W5" s="99" t="s">
        <v>494</v>
      </c>
      <c r="X5" s="11" t="s">
        <v>493</v>
      </c>
      <c r="Y5" s="99" t="s">
        <v>494</v>
      </c>
      <c r="Z5" s="99" t="s">
        <v>493</v>
      </c>
      <c r="AA5" s="13" t="s">
        <v>494</v>
      </c>
      <c r="AB5" s="11" t="s">
        <v>493</v>
      </c>
      <c r="AC5" s="99" t="s">
        <v>494</v>
      </c>
      <c r="AD5" s="11" t="s">
        <v>493</v>
      </c>
      <c r="AE5" s="13" t="s">
        <v>494</v>
      </c>
      <c r="AF5" s="11" t="s">
        <v>493</v>
      </c>
      <c r="AG5" s="13" t="s">
        <v>494</v>
      </c>
      <c r="AH5" s="11" t="s">
        <v>493</v>
      </c>
      <c r="AI5" s="11" t="s">
        <v>494</v>
      </c>
      <c r="AJ5" s="11" t="s">
        <v>493</v>
      </c>
      <c r="AK5" s="13" t="s">
        <v>494</v>
      </c>
      <c r="AL5" s="11" t="s">
        <v>493</v>
      </c>
      <c r="AM5" s="11" t="s">
        <v>494</v>
      </c>
      <c r="AN5" s="11" t="s">
        <v>493</v>
      </c>
      <c r="AO5" s="13" t="s">
        <v>494</v>
      </c>
      <c r="AP5" s="11" t="s">
        <v>493</v>
      </c>
      <c r="AQ5" s="99" t="s">
        <v>494</v>
      </c>
      <c r="AR5" s="11" t="s">
        <v>493</v>
      </c>
      <c r="AS5" s="99" t="s">
        <v>494</v>
      </c>
      <c r="AT5" s="11" t="s">
        <v>493</v>
      </c>
      <c r="AU5" s="13" t="s">
        <v>494</v>
      </c>
      <c r="AV5" s="11" t="s">
        <v>493</v>
      </c>
      <c r="AW5" s="99" t="s">
        <v>494</v>
      </c>
      <c r="AX5" s="11" t="s">
        <v>493</v>
      </c>
      <c r="AY5" s="11" t="s">
        <v>494</v>
      </c>
      <c r="AZ5" s="11" t="s">
        <v>493</v>
      </c>
      <c r="BA5" s="11" t="s">
        <v>494</v>
      </c>
      <c r="BB5" s="11" t="s">
        <v>493</v>
      </c>
      <c r="BC5" s="11" t="s">
        <v>494</v>
      </c>
      <c r="BD5" s="11" t="s">
        <v>493</v>
      </c>
      <c r="BE5" s="11" t="s">
        <v>494</v>
      </c>
      <c r="BF5" s="11" t="s">
        <v>493</v>
      </c>
      <c r="BG5" s="99" t="s">
        <v>494</v>
      </c>
      <c r="BH5" s="11" t="s">
        <v>493</v>
      </c>
      <c r="BI5" s="13" t="s">
        <v>494</v>
      </c>
      <c r="BJ5" s="11" t="s">
        <v>493</v>
      </c>
      <c r="BK5" s="99" t="s">
        <v>494</v>
      </c>
      <c r="BL5" s="11" t="s">
        <v>493</v>
      </c>
      <c r="BM5" s="13" t="s">
        <v>494</v>
      </c>
      <c r="BN5" s="11" t="s">
        <v>493</v>
      </c>
      <c r="BO5" s="13" t="s">
        <v>494</v>
      </c>
      <c r="BP5" s="11" t="s">
        <v>493</v>
      </c>
      <c r="BQ5" s="13" t="s">
        <v>494</v>
      </c>
      <c r="BR5" s="11" t="s">
        <v>493</v>
      </c>
      <c r="BS5" s="11" t="s">
        <v>494</v>
      </c>
      <c r="BT5" s="258"/>
      <c r="BU5" s="11" t="s">
        <v>493</v>
      </c>
      <c r="BV5" s="11" t="s">
        <v>494</v>
      </c>
    </row>
    <row r="6" spans="1:84">
      <c r="A6" s="9"/>
      <c r="B6" s="16" t="s">
        <v>495</v>
      </c>
      <c r="C6" s="16" t="s">
        <v>497</v>
      </c>
      <c r="D6" s="16" t="s">
        <v>495</v>
      </c>
      <c r="E6" s="16" t="s">
        <v>497</v>
      </c>
      <c r="F6" s="16" t="s">
        <v>495</v>
      </c>
      <c r="G6" s="16" t="s">
        <v>497</v>
      </c>
      <c r="H6" s="16" t="s">
        <v>495</v>
      </c>
      <c r="I6" s="16" t="s">
        <v>497</v>
      </c>
      <c r="J6" s="16" t="s">
        <v>495</v>
      </c>
      <c r="K6" s="16" t="s">
        <v>497</v>
      </c>
      <c r="L6" s="16" t="s">
        <v>495</v>
      </c>
      <c r="M6" s="16" t="s">
        <v>497</v>
      </c>
      <c r="N6" s="16" t="s">
        <v>495</v>
      </c>
      <c r="O6" s="16" t="s">
        <v>497</v>
      </c>
      <c r="P6" s="16" t="s">
        <v>495</v>
      </c>
      <c r="Q6" s="16" t="s">
        <v>497</v>
      </c>
      <c r="R6" s="16" t="s">
        <v>495</v>
      </c>
      <c r="S6" s="16" t="s">
        <v>497</v>
      </c>
      <c r="T6" s="16" t="s">
        <v>495</v>
      </c>
      <c r="U6" s="16" t="s">
        <v>497</v>
      </c>
      <c r="V6" s="16" t="s">
        <v>495</v>
      </c>
      <c r="W6" s="16" t="s">
        <v>497</v>
      </c>
      <c r="X6" s="16" t="s">
        <v>495</v>
      </c>
      <c r="Y6" s="16" t="s">
        <v>497</v>
      </c>
      <c r="Z6" s="16" t="s">
        <v>495</v>
      </c>
      <c r="AA6" s="16" t="s">
        <v>497</v>
      </c>
      <c r="AB6" s="16" t="s">
        <v>495</v>
      </c>
      <c r="AC6" s="16" t="s">
        <v>497</v>
      </c>
      <c r="AD6" s="16" t="s">
        <v>495</v>
      </c>
      <c r="AE6" s="16" t="s">
        <v>497</v>
      </c>
      <c r="AF6" s="16" t="s">
        <v>495</v>
      </c>
      <c r="AG6" s="16" t="s">
        <v>497</v>
      </c>
      <c r="AH6" s="16" t="s">
        <v>495</v>
      </c>
      <c r="AI6" s="16" t="s">
        <v>497</v>
      </c>
      <c r="AJ6" s="16" t="s">
        <v>495</v>
      </c>
      <c r="AK6" s="16" t="s">
        <v>497</v>
      </c>
      <c r="AL6" s="16" t="s">
        <v>495</v>
      </c>
      <c r="AM6" s="16" t="s">
        <v>497</v>
      </c>
      <c r="AN6" s="16" t="s">
        <v>495</v>
      </c>
      <c r="AO6" s="16" t="s">
        <v>497</v>
      </c>
      <c r="AP6" s="16" t="s">
        <v>495</v>
      </c>
      <c r="AQ6" s="16" t="s">
        <v>497</v>
      </c>
      <c r="AR6" s="16" t="s">
        <v>495</v>
      </c>
      <c r="AS6" s="16" t="s">
        <v>497</v>
      </c>
      <c r="AT6" s="16" t="s">
        <v>495</v>
      </c>
      <c r="AU6" s="16" t="s">
        <v>497</v>
      </c>
      <c r="AV6" s="16" t="s">
        <v>495</v>
      </c>
      <c r="AW6" s="16" t="s">
        <v>497</v>
      </c>
      <c r="AX6" s="16" t="s">
        <v>495</v>
      </c>
      <c r="AY6" s="16" t="s">
        <v>497</v>
      </c>
      <c r="AZ6" s="16" t="s">
        <v>495</v>
      </c>
      <c r="BA6" s="16" t="s">
        <v>497</v>
      </c>
      <c r="BB6" s="16" t="s">
        <v>495</v>
      </c>
      <c r="BC6" s="16" t="s">
        <v>497</v>
      </c>
      <c r="BD6" s="16" t="s">
        <v>495</v>
      </c>
      <c r="BE6" s="16" t="s">
        <v>497</v>
      </c>
      <c r="BF6" s="16" t="s">
        <v>495</v>
      </c>
      <c r="BG6" s="16" t="s">
        <v>497</v>
      </c>
      <c r="BH6" s="16" t="s">
        <v>495</v>
      </c>
      <c r="BI6" s="16" t="s">
        <v>497</v>
      </c>
      <c r="BJ6" s="16" t="s">
        <v>495</v>
      </c>
      <c r="BK6" s="16" t="s">
        <v>497</v>
      </c>
      <c r="BL6" s="16" t="s">
        <v>495</v>
      </c>
      <c r="BM6" s="16" t="s">
        <v>497</v>
      </c>
      <c r="BN6" s="16" t="s">
        <v>495</v>
      </c>
      <c r="BO6" s="16" t="s">
        <v>497</v>
      </c>
      <c r="BP6" s="16" t="s">
        <v>495</v>
      </c>
      <c r="BQ6" s="16" t="s">
        <v>497</v>
      </c>
      <c r="BR6" s="16" t="s">
        <v>495</v>
      </c>
      <c r="BS6" s="16" t="s">
        <v>497</v>
      </c>
      <c r="BT6" s="227"/>
      <c r="BU6" s="14" t="s">
        <v>591</v>
      </c>
      <c r="BV6" s="16" t="s">
        <v>591</v>
      </c>
    </row>
    <row r="7" spans="1:84" s="19" customFormat="1" ht="19" customHeight="1">
      <c r="A7" s="153" t="s">
        <v>716</v>
      </c>
      <c r="B7" s="42">
        <v>1029528639</v>
      </c>
      <c r="C7" s="42">
        <v>12578526740.424</v>
      </c>
      <c r="D7" s="42">
        <v>831210565</v>
      </c>
      <c r="E7" s="42">
        <v>9976647346.9890003</v>
      </c>
      <c r="F7" s="42">
        <v>438859069</v>
      </c>
      <c r="G7" s="42">
        <v>5587016163.6099997</v>
      </c>
      <c r="H7" s="42">
        <v>1195236</v>
      </c>
      <c r="I7" s="42">
        <v>18085190.741999999</v>
      </c>
      <c r="J7" s="42">
        <v>91983616</v>
      </c>
      <c r="K7" s="42">
        <v>994903094.903</v>
      </c>
      <c r="L7" s="42">
        <v>299172644</v>
      </c>
      <c r="M7" s="42">
        <v>3376642897.7340002</v>
      </c>
      <c r="N7" s="42">
        <v>-2</v>
      </c>
      <c r="O7" s="42">
        <v>-17.001000000000001</v>
      </c>
      <c r="P7" s="42">
        <v>901581</v>
      </c>
      <c r="Q7" s="42">
        <v>12032983.651000001</v>
      </c>
      <c r="R7" s="42">
        <v>45194530</v>
      </c>
      <c r="S7" s="42">
        <v>1734306343.539</v>
      </c>
      <c r="T7" s="42">
        <v>20</v>
      </c>
      <c r="U7" s="42">
        <v>110</v>
      </c>
      <c r="V7" s="42">
        <v>1224409</v>
      </c>
      <c r="W7" s="42">
        <v>161465848.40099999</v>
      </c>
      <c r="X7" s="42">
        <v>65273</v>
      </c>
      <c r="Y7" s="42">
        <v>1252222.3659999999</v>
      </c>
      <c r="Z7" s="42">
        <v>22573562</v>
      </c>
      <c r="AA7" s="42">
        <v>205316036.71799999</v>
      </c>
      <c r="AB7" s="42">
        <v>35602</v>
      </c>
      <c r="AC7" s="42">
        <v>4016988.2519999999</v>
      </c>
      <c r="AD7" s="42">
        <v>1</v>
      </c>
      <c r="AE7" s="42">
        <v>6.8890000000000002</v>
      </c>
      <c r="AF7" s="42">
        <v>37139</v>
      </c>
      <c r="AG7" s="42">
        <v>3327227.75</v>
      </c>
      <c r="AH7" s="42">
        <v>11417</v>
      </c>
      <c r="AI7" s="42">
        <v>679436.196</v>
      </c>
      <c r="AJ7" s="42">
        <v>113005</v>
      </c>
      <c r="AK7" s="42">
        <v>3541959.8110000002</v>
      </c>
      <c r="AL7" s="42">
        <v>13652</v>
      </c>
      <c r="AM7" s="42">
        <v>5313104.6579999998</v>
      </c>
      <c r="AN7" s="42">
        <v>0</v>
      </c>
      <c r="AO7" s="42">
        <v>0</v>
      </c>
      <c r="AP7" s="42">
        <v>58318</v>
      </c>
      <c r="AQ7" s="42">
        <v>6793275.3360000001</v>
      </c>
      <c r="AR7" s="42">
        <v>183196</v>
      </c>
      <c r="AS7" s="42">
        <v>5527624.5250000004</v>
      </c>
      <c r="AT7" s="42">
        <v>62930</v>
      </c>
      <c r="AU7" s="42">
        <v>284833.16499999998</v>
      </c>
      <c r="AV7" s="42">
        <v>4739</v>
      </c>
      <c r="AW7" s="42">
        <v>1422018.5819999999</v>
      </c>
      <c r="AX7" s="42">
        <v>4459381</v>
      </c>
      <c r="AY7" s="42">
        <v>35732579.729999997</v>
      </c>
      <c r="AZ7" s="42">
        <v>23066</v>
      </c>
      <c r="BA7" s="42">
        <v>16676398.960000001</v>
      </c>
      <c r="BB7" s="42">
        <v>208858</v>
      </c>
      <c r="BC7" s="42">
        <v>3686562.1510000001</v>
      </c>
      <c r="BD7" s="42">
        <v>0</v>
      </c>
      <c r="BE7" s="42">
        <v>0</v>
      </c>
      <c r="BF7" s="42">
        <v>350341</v>
      </c>
      <c r="BG7" s="42">
        <v>1996792.1580000001</v>
      </c>
      <c r="BH7" s="42">
        <v>1255648</v>
      </c>
      <c r="BI7" s="42">
        <v>26721174.267000001</v>
      </c>
      <c r="BJ7" s="42">
        <v>547555</v>
      </c>
      <c r="BK7" s="42">
        <v>10761335.284</v>
      </c>
      <c r="BL7" s="42">
        <v>5501954</v>
      </c>
      <c r="BM7" s="42">
        <v>107613310.80599999</v>
      </c>
      <c r="BN7" s="42">
        <v>19458</v>
      </c>
      <c r="BO7" s="42">
        <v>93505.660999999993</v>
      </c>
      <c r="BP7" s="42">
        <v>3954</v>
      </c>
      <c r="BQ7" s="42">
        <v>135322.26999999999</v>
      </c>
      <c r="BR7" s="42">
        <v>115468487</v>
      </c>
      <c r="BS7" s="42">
        <v>253182409.31</v>
      </c>
      <c r="BT7" s="42"/>
      <c r="BU7" s="40">
        <v>89.559936791424988</v>
      </c>
      <c r="BV7" s="40">
        <v>96.950476954375205</v>
      </c>
    </row>
    <row r="8" spans="1:84" s="19" customFormat="1" ht="19" customHeight="1">
      <c r="A8" s="153" t="s">
        <v>717</v>
      </c>
      <c r="B8" s="42">
        <v>1134078307</v>
      </c>
      <c r="C8" s="42">
        <v>13582194252.007999</v>
      </c>
      <c r="D8" s="42">
        <v>896892702</v>
      </c>
      <c r="E8" s="42">
        <v>10831217613.617001</v>
      </c>
      <c r="F8" s="42">
        <v>471943583</v>
      </c>
      <c r="G8" s="42">
        <v>6040144311.6210003</v>
      </c>
      <c r="H8" s="42">
        <v>1234417</v>
      </c>
      <c r="I8" s="42">
        <v>18605057.013999999</v>
      </c>
      <c r="J8" s="42">
        <v>99798976</v>
      </c>
      <c r="K8" s="42">
        <v>1085835977.1270001</v>
      </c>
      <c r="L8" s="42">
        <v>323915726</v>
      </c>
      <c r="M8" s="42">
        <v>3686632267.855</v>
      </c>
      <c r="N8" s="42">
        <v>-1</v>
      </c>
      <c r="O8" s="42">
        <v>-2.7360000000000002</v>
      </c>
      <c r="P8" s="42">
        <v>978958</v>
      </c>
      <c r="Q8" s="42">
        <v>13242547.612</v>
      </c>
      <c r="R8" s="42">
        <v>46007368</v>
      </c>
      <c r="S8" s="42">
        <v>1730324012.902</v>
      </c>
      <c r="T8" s="42">
        <v>14</v>
      </c>
      <c r="U8" s="42">
        <v>206.89</v>
      </c>
      <c r="V8" s="42">
        <v>1239920</v>
      </c>
      <c r="W8" s="42">
        <v>160682470.25099999</v>
      </c>
      <c r="X8" s="42">
        <v>59687</v>
      </c>
      <c r="Y8" s="42">
        <v>1095702.554</v>
      </c>
      <c r="Z8" s="42">
        <v>23781273</v>
      </c>
      <c r="AA8" s="42">
        <v>215249186.02500001</v>
      </c>
      <c r="AB8" s="42">
        <v>35176</v>
      </c>
      <c r="AC8" s="42">
        <v>3835582.034</v>
      </c>
      <c r="AD8" s="42">
        <v>0</v>
      </c>
      <c r="AE8" s="42">
        <v>0</v>
      </c>
      <c r="AF8" s="42">
        <v>37263</v>
      </c>
      <c r="AG8" s="42">
        <v>3224754.8089999999</v>
      </c>
      <c r="AH8" s="42">
        <v>10425</v>
      </c>
      <c r="AI8" s="42">
        <v>685524.20200000005</v>
      </c>
      <c r="AJ8" s="42">
        <v>82706</v>
      </c>
      <c r="AK8" s="42">
        <v>3298449.0869999998</v>
      </c>
      <c r="AL8" s="42">
        <v>13983</v>
      </c>
      <c r="AM8" s="42">
        <v>5523266.585</v>
      </c>
      <c r="AN8" s="42">
        <v>0</v>
      </c>
      <c r="AO8" s="42">
        <v>0</v>
      </c>
      <c r="AP8" s="42">
        <v>59108</v>
      </c>
      <c r="AQ8" s="42">
        <v>6839804.1660000002</v>
      </c>
      <c r="AR8" s="42">
        <v>181008</v>
      </c>
      <c r="AS8" s="42">
        <v>5440522.8990000002</v>
      </c>
      <c r="AT8" s="42">
        <v>56861</v>
      </c>
      <c r="AU8" s="42">
        <v>229921.90700000001</v>
      </c>
      <c r="AV8" s="42">
        <v>4122</v>
      </c>
      <c r="AW8" s="42">
        <v>1307958.429</v>
      </c>
      <c r="AX8" s="42">
        <v>21638015</v>
      </c>
      <c r="AY8" s="42">
        <v>123395270.25399999</v>
      </c>
      <c r="AZ8" s="42">
        <v>23068</v>
      </c>
      <c r="BA8" s="42">
        <v>17093293.508000001</v>
      </c>
      <c r="BB8" s="42">
        <v>198615</v>
      </c>
      <c r="BC8" s="42">
        <v>3409744.2969999998</v>
      </c>
      <c r="BD8" s="42">
        <v>0</v>
      </c>
      <c r="BE8" s="42">
        <v>0</v>
      </c>
      <c r="BF8" s="42">
        <v>345260</v>
      </c>
      <c r="BG8" s="42">
        <v>1953891.0379999999</v>
      </c>
      <c r="BH8" s="42">
        <v>1300202</v>
      </c>
      <c r="BI8" s="42">
        <v>27010715.363000002</v>
      </c>
      <c r="BJ8" s="42">
        <v>572893</v>
      </c>
      <c r="BK8" s="42">
        <v>10976712.316</v>
      </c>
      <c r="BL8" s="42">
        <v>5863452</v>
      </c>
      <c r="BM8" s="42">
        <v>117571042.06</v>
      </c>
      <c r="BN8" s="42">
        <v>21932</v>
      </c>
      <c r="BO8" s="42">
        <v>104500.705</v>
      </c>
      <c r="BP8" s="42">
        <v>4466</v>
      </c>
      <c r="BQ8" s="42">
        <v>193449.429</v>
      </c>
      <c r="BR8" s="42">
        <v>134669831</v>
      </c>
      <c r="BS8" s="42">
        <v>298288111.80500001</v>
      </c>
      <c r="BT8" s="42"/>
      <c r="BU8" s="40">
        <v>110.15510050323137</v>
      </c>
      <c r="BV8" s="40">
        <v>107.97921356209773</v>
      </c>
    </row>
    <row r="9" spans="1:84" s="19" customFormat="1" ht="19" customHeight="1">
      <c r="A9" s="158" t="s">
        <v>718</v>
      </c>
      <c r="B9" s="47">
        <v>1262191454</v>
      </c>
      <c r="C9" s="47">
        <v>14402282007.924999</v>
      </c>
      <c r="D9" s="47">
        <v>959734347</v>
      </c>
      <c r="E9" s="47">
        <v>11486116589.433001</v>
      </c>
      <c r="F9" s="47">
        <v>495341184</v>
      </c>
      <c r="G9" s="47">
        <v>6267667699.5799999</v>
      </c>
      <c r="H9" s="47">
        <v>1275466</v>
      </c>
      <c r="I9" s="47">
        <v>18423447.901999999</v>
      </c>
      <c r="J9" s="47">
        <v>116547443</v>
      </c>
      <c r="K9" s="47">
        <v>1280638301.8110001</v>
      </c>
      <c r="L9" s="47">
        <v>346570254</v>
      </c>
      <c r="M9" s="47">
        <v>3919387140.1399999</v>
      </c>
      <c r="N9" s="47">
        <v>0</v>
      </c>
      <c r="O9" s="47">
        <v>0</v>
      </c>
      <c r="P9" s="47">
        <v>1097323</v>
      </c>
      <c r="Q9" s="47">
        <v>14414345.425000001</v>
      </c>
      <c r="R9" s="47">
        <v>46580957</v>
      </c>
      <c r="S9" s="47">
        <v>1733899547.188</v>
      </c>
      <c r="T9" s="47">
        <v>21</v>
      </c>
      <c r="U9" s="47">
        <v>77.459999999999994</v>
      </c>
      <c r="V9" s="47">
        <v>1252077</v>
      </c>
      <c r="W9" s="47">
        <v>157318356.20899999</v>
      </c>
      <c r="X9" s="47">
        <v>49370</v>
      </c>
      <c r="Y9" s="47">
        <v>880658.93900000001</v>
      </c>
      <c r="Z9" s="47">
        <v>25090048</v>
      </c>
      <c r="AA9" s="47">
        <v>223812553.035</v>
      </c>
      <c r="AB9" s="47">
        <v>35096</v>
      </c>
      <c r="AC9" s="47">
        <v>3771551.327</v>
      </c>
      <c r="AD9" s="47">
        <v>2</v>
      </c>
      <c r="AE9" s="47">
        <v>173.202</v>
      </c>
      <c r="AF9" s="47">
        <v>35995</v>
      </c>
      <c r="AG9" s="47">
        <v>3007454.821</v>
      </c>
      <c r="AH9" s="47">
        <v>9088</v>
      </c>
      <c r="AI9" s="47">
        <v>493301.30300000001</v>
      </c>
      <c r="AJ9" s="47">
        <v>77527</v>
      </c>
      <c r="AK9" s="47">
        <v>3202718.43</v>
      </c>
      <c r="AL9" s="47">
        <v>14932</v>
      </c>
      <c r="AM9" s="47">
        <v>6149087.2869999995</v>
      </c>
      <c r="AN9" s="47">
        <v>0</v>
      </c>
      <c r="AO9" s="47">
        <v>0</v>
      </c>
      <c r="AP9" s="47">
        <v>57055</v>
      </c>
      <c r="AQ9" s="47">
        <v>6703215.5470000003</v>
      </c>
      <c r="AR9" s="47">
        <v>176599</v>
      </c>
      <c r="AS9" s="47">
        <v>5439017.0259999996</v>
      </c>
      <c r="AT9" s="47">
        <v>50015</v>
      </c>
      <c r="AU9" s="47">
        <v>235356.15900000001</v>
      </c>
      <c r="AV9" s="47">
        <v>3714</v>
      </c>
      <c r="AW9" s="47">
        <v>1218687.1540000001</v>
      </c>
      <c r="AX9" s="47">
        <v>69567649</v>
      </c>
      <c r="AY9" s="47">
        <v>243028169.65799999</v>
      </c>
      <c r="AZ9" s="47">
        <v>23556</v>
      </c>
      <c r="BA9" s="47">
        <v>17552360.460000001</v>
      </c>
      <c r="BB9" s="47">
        <v>191251</v>
      </c>
      <c r="BC9" s="47">
        <v>3115574.5249999999</v>
      </c>
      <c r="BD9" s="47">
        <v>0</v>
      </c>
      <c r="BE9" s="47">
        <v>0</v>
      </c>
      <c r="BF9" s="47">
        <v>338396</v>
      </c>
      <c r="BG9" s="47">
        <v>1937203.0959999999</v>
      </c>
      <c r="BH9" s="47">
        <v>1278740</v>
      </c>
      <c r="BI9" s="47">
        <v>26218194.807</v>
      </c>
      <c r="BJ9" s="47">
        <v>600588</v>
      </c>
      <c r="BK9" s="47">
        <v>11164275.077</v>
      </c>
      <c r="BL9" s="47">
        <v>6070431</v>
      </c>
      <c r="BM9" s="47">
        <v>125475627.61399999</v>
      </c>
      <c r="BN9" s="47">
        <v>23837</v>
      </c>
      <c r="BO9" s="47">
        <v>112485.05899999999</v>
      </c>
      <c r="BP9" s="47">
        <v>4435</v>
      </c>
      <c r="BQ9" s="47">
        <v>133715.478</v>
      </c>
      <c r="BR9" s="47">
        <v>149828405</v>
      </c>
      <c r="BS9" s="47">
        <v>326881712.20599997</v>
      </c>
      <c r="BT9" s="277"/>
      <c r="BU9" s="45">
        <v>111.29667556545546</v>
      </c>
      <c r="BV9" s="45">
        <v>106.03796220773208</v>
      </c>
    </row>
    <row r="10" spans="1:84" s="102" customFormat="1">
      <c r="A10" s="321" t="s">
        <v>533</v>
      </c>
      <c r="B10" s="68">
        <v>48770795</v>
      </c>
      <c r="C10" s="68">
        <v>679283152.68200004</v>
      </c>
      <c r="D10" s="68">
        <v>34574168</v>
      </c>
      <c r="E10" s="68">
        <v>484932277.89300001</v>
      </c>
      <c r="F10" s="68">
        <v>21279343</v>
      </c>
      <c r="G10" s="68">
        <v>314650977.91500002</v>
      </c>
      <c r="H10" s="68">
        <v>82008</v>
      </c>
      <c r="I10" s="68">
        <v>1384346.42</v>
      </c>
      <c r="J10" s="68">
        <v>5532956</v>
      </c>
      <c r="K10" s="68">
        <v>68100960.265000001</v>
      </c>
      <c r="L10" s="68">
        <v>7679861</v>
      </c>
      <c r="M10" s="68">
        <v>100795993.293</v>
      </c>
      <c r="N10" s="68">
        <v>0</v>
      </c>
      <c r="O10" s="68">
        <v>0</v>
      </c>
      <c r="P10" s="68">
        <v>161257</v>
      </c>
      <c r="Q10" s="68">
        <v>2583427.4419999998</v>
      </c>
      <c r="R10" s="68">
        <v>3525525</v>
      </c>
      <c r="S10" s="68">
        <v>132056339.42399999</v>
      </c>
      <c r="T10" s="68">
        <v>0</v>
      </c>
      <c r="U10" s="68">
        <v>0</v>
      </c>
      <c r="V10" s="68">
        <v>87690</v>
      </c>
      <c r="W10" s="68">
        <v>10288773.434</v>
      </c>
      <c r="X10" s="68">
        <v>2243</v>
      </c>
      <c r="Y10" s="68">
        <v>42931.116000000002</v>
      </c>
      <c r="Z10" s="68">
        <v>1321713</v>
      </c>
      <c r="AA10" s="68">
        <v>15103193.49</v>
      </c>
      <c r="AB10" s="68">
        <v>1157</v>
      </c>
      <c r="AC10" s="68">
        <v>110975.977</v>
      </c>
      <c r="AD10" s="68">
        <v>0</v>
      </c>
      <c r="AE10" s="68">
        <v>0</v>
      </c>
      <c r="AF10" s="68">
        <v>1980</v>
      </c>
      <c r="AG10" s="68">
        <v>239400.49799999999</v>
      </c>
      <c r="AH10" s="68">
        <v>12</v>
      </c>
      <c r="AI10" s="68">
        <v>699.33</v>
      </c>
      <c r="AJ10" s="68">
        <v>97</v>
      </c>
      <c r="AK10" s="68">
        <v>1503.6</v>
      </c>
      <c r="AL10" s="68">
        <v>238</v>
      </c>
      <c r="AM10" s="68">
        <v>111604.65700000001</v>
      </c>
      <c r="AN10" s="68">
        <v>0</v>
      </c>
      <c r="AO10" s="68">
        <v>0</v>
      </c>
      <c r="AP10" s="68">
        <v>2168</v>
      </c>
      <c r="AQ10" s="68">
        <v>300292.69300000003</v>
      </c>
      <c r="AR10" s="68">
        <v>5554</v>
      </c>
      <c r="AS10" s="68">
        <v>156228.16</v>
      </c>
      <c r="AT10" s="68">
        <v>1504</v>
      </c>
      <c r="AU10" s="68">
        <v>7572.1360000000004</v>
      </c>
      <c r="AV10" s="68">
        <v>87</v>
      </c>
      <c r="AW10" s="68">
        <v>33606.182000000001</v>
      </c>
      <c r="AX10" s="68">
        <v>2257718</v>
      </c>
      <c r="AY10" s="68">
        <v>10745609.530999999</v>
      </c>
      <c r="AZ10" s="68">
        <v>503</v>
      </c>
      <c r="BA10" s="68">
        <v>354448.58</v>
      </c>
      <c r="BB10" s="68">
        <v>16690</v>
      </c>
      <c r="BC10" s="68">
        <v>267580.63400000002</v>
      </c>
      <c r="BD10" s="68">
        <v>0</v>
      </c>
      <c r="BE10" s="68">
        <v>0</v>
      </c>
      <c r="BF10" s="68">
        <v>2136</v>
      </c>
      <c r="BG10" s="68">
        <v>85259.432000000001</v>
      </c>
      <c r="BH10" s="68">
        <v>53820</v>
      </c>
      <c r="BI10" s="68">
        <v>1115020.78</v>
      </c>
      <c r="BJ10" s="68">
        <v>29859</v>
      </c>
      <c r="BK10" s="68">
        <v>466445.08600000001</v>
      </c>
      <c r="BL10" s="68">
        <v>316880</v>
      </c>
      <c r="BM10" s="68">
        <v>8333438.1490000002</v>
      </c>
      <c r="BN10" s="68">
        <v>2952</v>
      </c>
      <c r="BO10" s="68">
        <v>14308.989</v>
      </c>
      <c r="BP10" s="68">
        <v>192</v>
      </c>
      <c r="BQ10" s="68">
        <v>7618.6790000000001</v>
      </c>
      <c r="BR10" s="68">
        <v>6404652</v>
      </c>
      <c r="BS10" s="68">
        <v>11924596.789999999</v>
      </c>
      <c r="BT10" s="52"/>
      <c r="BU10" s="50">
        <v>108.90927917836804</v>
      </c>
      <c r="BV10" s="50">
        <v>103.82717936738537</v>
      </c>
    </row>
    <row r="11" spans="1:84" s="102" customFormat="1">
      <c r="A11" s="321" t="s">
        <v>534</v>
      </c>
      <c r="B11" s="52">
        <v>11750328</v>
      </c>
      <c r="C11" s="52">
        <v>133620677.176</v>
      </c>
      <c r="D11" s="52">
        <v>8759876</v>
      </c>
      <c r="E11" s="52">
        <v>102905991.80400001</v>
      </c>
      <c r="F11" s="52">
        <v>5846634</v>
      </c>
      <c r="G11" s="52">
        <v>71768483.224999994</v>
      </c>
      <c r="H11" s="52">
        <v>38028</v>
      </c>
      <c r="I11" s="52">
        <v>489199.772</v>
      </c>
      <c r="J11" s="52">
        <v>1484957</v>
      </c>
      <c r="K11" s="52">
        <v>15467944.272</v>
      </c>
      <c r="L11" s="52">
        <v>1390257</v>
      </c>
      <c r="M11" s="52">
        <v>15180364.535</v>
      </c>
      <c r="N11" s="52">
        <v>0</v>
      </c>
      <c r="O11" s="52">
        <v>0</v>
      </c>
      <c r="P11" s="52">
        <v>48216</v>
      </c>
      <c r="Q11" s="52">
        <v>594505.09299999999</v>
      </c>
      <c r="R11" s="52">
        <v>628706</v>
      </c>
      <c r="S11" s="52">
        <v>19290756.443999998</v>
      </c>
      <c r="T11" s="52">
        <v>0</v>
      </c>
      <c r="U11" s="52">
        <v>0</v>
      </c>
      <c r="V11" s="52">
        <v>15703</v>
      </c>
      <c r="W11" s="52">
        <v>2272622.3309999998</v>
      </c>
      <c r="X11" s="52">
        <v>1008</v>
      </c>
      <c r="Y11" s="52">
        <v>8660.6239999999998</v>
      </c>
      <c r="Z11" s="52">
        <v>225208</v>
      </c>
      <c r="AA11" s="52">
        <v>2211751.42</v>
      </c>
      <c r="AB11" s="52">
        <v>520</v>
      </c>
      <c r="AC11" s="52">
        <v>74549.698999999993</v>
      </c>
      <c r="AD11" s="52">
        <v>0</v>
      </c>
      <c r="AE11" s="52">
        <v>0</v>
      </c>
      <c r="AF11" s="52">
        <v>722</v>
      </c>
      <c r="AG11" s="52">
        <v>57099.625999999997</v>
      </c>
      <c r="AH11" s="52">
        <v>0</v>
      </c>
      <c r="AI11" s="52">
        <v>0</v>
      </c>
      <c r="AJ11" s="52">
        <v>48</v>
      </c>
      <c r="AK11" s="52">
        <v>819.58</v>
      </c>
      <c r="AL11" s="52">
        <v>125</v>
      </c>
      <c r="AM11" s="52">
        <v>53611.822</v>
      </c>
      <c r="AN11" s="52">
        <v>0</v>
      </c>
      <c r="AO11" s="52">
        <v>0</v>
      </c>
      <c r="AP11" s="52">
        <v>647</v>
      </c>
      <c r="AQ11" s="52">
        <v>76444.566999999995</v>
      </c>
      <c r="AR11" s="52">
        <v>893</v>
      </c>
      <c r="AS11" s="52">
        <v>21949.666000000001</v>
      </c>
      <c r="AT11" s="52">
        <v>379</v>
      </c>
      <c r="AU11" s="52">
        <v>791.25800000000004</v>
      </c>
      <c r="AV11" s="52">
        <v>22</v>
      </c>
      <c r="AW11" s="52">
        <v>4434.402</v>
      </c>
      <c r="AX11" s="52">
        <v>448559</v>
      </c>
      <c r="AY11" s="52">
        <v>1600890.9720000001</v>
      </c>
      <c r="AZ11" s="52">
        <v>155</v>
      </c>
      <c r="BA11" s="52">
        <v>14817.4</v>
      </c>
      <c r="BB11" s="52">
        <v>1335</v>
      </c>
      <c r="BC11" s="52">
        <v>23820.036</v>
      </c>
      <c r="BD11" s="52">
        <v>0</v>
      </c>
      <c r="BE11" s="52">
        <v>0</v>
      </c>
      <c r="BF11" s="52">
        <v>416</v>
      </c>
      <c r="BG11" s="52">
        <v>3840.5709999999999</v>
      </c>
      <c r="BH11" s="52">
        <v>12736</v>
      </c>
      <c r="BI11" s="52">
        <v>201102.09299999999</v>
      </c>
      <c r="BJ11" s="52">
        <v>4996</v>
      </c>
      <c r="BK11" s="52">
        <v>51258.762999999999</v>
      </c>
      <c r="BL11" s="52">
        <v>63617</v>
      </c>
      <c r="BM11" s="52">
        <v>1294961.351</v>
      </c>
      <c r="BN11" s="52">
        <v>239</v>
      </c>
      <c r="BO11" s="52">
        <v>1073.8219999999999</v>
      </c>
      <c r="BP11" s="52">
        <v>9</v>
      </c>
      <c r="BQ11" s="52">
        <v>70.677000000000007</v>
      </c>
      <c r="BR11" s="52">
        <v>1536193</v>
      </c>
      <c r="BS11" s="52">
        <v>2854853.1549999998</v>
      </c>
      <c r="BT11" s="52"/>
      <c r="BU11" s="50">
        <v>106.69001251370815</v>
      </c>
      <c r="BV11" s="50">
        <v>102.21527581539742</v>
      </c>
    </row>
    <row r="12" spans="1:84" s="102" customFormat="1">
      <c r="A12" s="321" t="s">
        <v>535</v>
      </c>
      <c r="B12" s="52">
        <v>9693683</v>
      </c>
      <c r="C12" s="52">
        <v>117391596.729</v>
      </c>
      <c r="D12" s="52">
        <v>8539549</v>
      </c>
      <c r="E12" s="52">
        <v>102157899.531</v>
      </c>
      <c r="F12" s="52">
        <v>5354816</v>
      </c>
      <c r="G12" s="52">
        <v>66740441.171999998</v>
      </c>
      <c r="H12" s="52">
        <v>28318</v>
      </c>
      <c r="I12" s="52">
        <v>431281.48800000001</v>
      </c>
      <c r="J12" s="52">
        <v>1355409</v>
      </c>
      <c r="K12" s="52">
        <v>14785843.085000001</v>
      </c>
      <c r="L12" s="52">
        <v>1801006</v>
      </c>
      <c r="M12" s="52">
        <v>20200333.785999998</v>
      </c>
      <c r="N12" s="52">
        <v>0</v>
      </c>
      <c r="O12" s="52">
        <v>0</v>
      </c>
      <c r="P12" s="52">
        <v>9164</v>
      </c>
      <c r="Q12" s="52">
        <v>130325.314</v>
      </c>
      <c r="R12" s="52">
        <v>261258</v>
      </c>
      <c r="S12" s="52">
        <v>9120303.5069999993</v>
      </c>
      <c r="T12" s="52">
        <v>0</v>
      </c>
      <c r="U12" s="52">
        <v>0</v>
      </c>
      <c r="V12" s="52">
        <v>4122</v>
      </c>
      <c r="W12" s="52">
        <v>687211.098</v>
      </c>
      <c r="X12" s="52">
        <v>246</v>
      </c>
      <c r="Y12" s="52">
        <v>3669.665</v>
      </c>
      <c r="Z12" s="52">
        <v>203322</v>
      </c>
      <c r="AA12" s="52">
        <v>1543168.834</v>
      </c>
      <c r="AB12" s="52">
        <v>906</v>
      </c>
      <c r="AC12" s="52">
        <v>85717.707999999999</v>
      </c>
      <c r="AD12" s="52">
        <v>0</v>
      </c>
      <c r="AE12" s="52">
        <v>0</v>
      </c>
      <c r="AF12" s="52">
        <v>547</v>
      </c>
      <c r="AG12" s="52">
        <v>56540.536</v>
      </c>
      <c r="AH12" s="52">
        <v>0</v>
      </c>
      <c r="AI12" s="52">
        <v>0</v>
      </c>
      <c r="AJ12" s="52">
        <v>3</v>
      </c>
      <c r="AK12" s="52">
        <v>9.1999999999999993</v>
      </c>
      <c r="AL12" s="52">
        <v>59</v>
      </c>
      <c r="AM12" s="52">
        <v>27330.205999999998</v>
      </c>
      <c r="AN12" s="52">
        <v>0</v>
      </c>
      <c r="AO12" s="52">
        <v>0</v>
      </c>
      <c r="AP12" s="52">
        <v>567</v>
      </c>
      <c r="AQ12" s="52">
        <v>62311.406000000003</v>
      </c>
      <c r="AR12" s="52">
        <v>648</v>
      </c>
      <c r="AS12" s="52">
        <v>18001.84</v>
      </c>
      <c r="AT12" s="52">
        <v>409</v>
      </c>
      <c r="AU12" s="52">
        <v>661.14200000000005</v>
      </c>
      <c r="AV12" s="52">
        <v>26</v>
      </c>
      <c r="AW12" s="52">
        <v>4932.0389999999998</v>
      </c>
      <c r="AX12" s="52">
        <v>591743</v>
      </c>
      <c r="AY12" s="52">
        <v>1480786.4129999999</v>
      </c>
      <c r="AZ12" s="52">
        <v>598</v>
      </c>
      <c r="BA12" s="52">
        <v>654983.11</v>
      </c>
      <c r="BB12" s="52">
        <v>1766</v>
      </c>
      <c r="BC12" s="52">
        <v>27539.659</v>
      </c>
      <c r="BD12" s="52">
        <v>0</v>
      </c>
      <c r="BE12" s="52">
        <v>0</v>
      </c>
      <c r="BF12" s="52">
        <v>339</v>
      </c>
      <c r="BG12" s="52">
        <v>4924.6610000000001</v>
      </c>
      <c r="BH12" s="52">
        <v>14122</v>
      </c>
      <c r="BI12" s="52">
        <v>229417.421</v>
      </c>
      <c r="BJ12" s="52">
        <v>4990</v>
      </c>
      <c r="BK12" s="52">
        <v>100025.421</v>
      </c>
      <c r="BL12" s="52">
        <v>58976</v>
      </c>
      <c r="BM12" s="52">
        <v>993884.63199999998</v>
      </c>
      <c r="BN12" s="52">
        <v>282</v>
      </c>
      <c r="BO12" s="52">
        <v>1242.144</v>
      </c>
      <c r="BP12" s="52">
        <v>27</v>
      </c>
      <c r="BQ12" s="52">
        <v>671.58699999999999</v>
      </c>
      <c r="BR12" s="52">
        <v>14</v>
      </c>
      <c r="BS12" s="52">
        <v>39.655000000000001</v>
      </c>
      <c r="BT12" s="52"/>
      <c r="BU12" s="50">
        <v>109.83333996161939</v>
      </c>
      <c r="BV12" s="50">
        <v>103.95293298210116</v>
      </c>
    </row>
    <row r="13" spans="1:84" s="102" customFormat="1">
      <c r="A13" s="321" t="s">
        <v>536</v>
      </c>
      <c r="B13" s="52">
        <v>21384842</v>
      </c>
      <c r="C13" s="52">
        <v>256636280.37400001</v>
      </c>
      <c r="D13" s="52">
        <v>18406133</v>
      </c>
      <c r="E13" s="52">
        <v>221715281.57300001</v>
      </c>
      <c r="F13" s="52">
        <v>10261555</v>
      </c>
      <c r="G13" s="52">
        <v>130669901.355</v>
      </c>
      <c r="H13" s="52">
        <v>71674</v>
      </c>
      <c r="I13" s="52">
        <v>1116156.8700000001</v>
      </c>
      <c r="J13" s="52">
        <v>2607206</v>
      </c>
      <c r="K13" s="52">
        <v>28314825.431000002</v>
      </c>
      <c r="L13" s="52">
        <v>5465698</v>
      </c>
      <c r="M13" s="52">
        <v>61614397.917000003</v>
      </c>
      <c r="N13" s="52">
        <v>0</v>
      </c>
      <c r="O13" s="52">
        <v>0</v>
      </c>
      <c r="P13" s="52">
        <v>31890</v>
      </c>
      <c r="Q13" s="52">
        <v>488365.837</v>
      </c>
      <c r="R13" s="52">
        <v>661145</v>
      </c>
      <c r="S13" s="52">
        <v>21163336.907000002</v>
      </c>
      <c r="T13" s="52">
        <v>0</v>
      </c>
      <c r="U13" s="52">
        <v>0</v>
      </c>
      <c r="V13" s="52">
        <v>25246</v>
      </c>
      <c r="W13" s="52">
        <v>2493998.5210000002</v>
      </c>
      <c r="X13" s="52">
        <v>1077</v>
      </c>
      <c r="Y13" s="52">
        <v>19564.941999999999</v>
      </c>
      <c r="Z13" s="52">
        <v>382647</v>
      </c>
      <c r="AA13" s="52">
        <v>2536239.0589999999</v>
      </c>
      <c r="AB13" s="52">
        <v>852</v>
      </c>
      <c r="AC13" s="52">
        <v>110860.935</v>
      </c>
      <c r="AD13" s="52">
        <v>0</v>
      </c>
      <c r="AE13" s="52">
        <v>0</v>
      </c>
      <c r="AF13" s="52">
        <v>661</v>
      </c>
      <c r="AG13" s="52">
        <v>68533.907999999996</v>
      </c>
      <c r="AH13" s="52">
        <v>0</v>
      </c>
      <c r="AI13" s="52">
        <v>0</v>
      </c>
      <c r="AJ13" s="52">
        <v>80</v>
      </c>
      <c r="AK13" s="52">
        <v>2715.1819999999998</v>
      </c>
      <c r="AL13" s="52">
        <v>214</v>
      </c>
      <c r="AM13" s="52">
        <v>74129.538</v>
      </c>
      <c r="AN13" s="52">
        <v>0</v>
      </c>
      <c r="AO13" s="52">
        <v>0</v>
      </c>
      <c r="AP13" s="52">
        <v>1174</v>
      </c>
      <c r="AQ13" s="52">
        <v>150957.74299999999</v>
      </c>
      <c r="AR13" s="52">
        <v>2699</v>
      </c>
      <c r="AS13" s="52">
        <v>56765.966999999997</v>
      </c>
      <c r="AT13" s="52">
        <v>551</v>
      </c>
      <c r="AU13" s="52">
        <v>3998.5830000000001</v>
      </c>
      <c r="AV13" s="52">
        <v>39</v>
      </c>
      <c r="AW13" s="52">
        <v>7549.7439999999997</v>
      </c>
      <c r="AX13" s="52">
        <v>1160084</v>
      </c>
      <c r="AY13" s="52">
        <v>3423705.469</v>
      </c>
      <c r="AZ13" s="52">
        <v>315</v>
      </c>
      <c r="BA13" s="52">
        <v>23629.360000000001</v>
      </c>
      <c r="BB13" s="52">
        <v>2074</v>
      </c>
      <c r="BC13" s="52">
        <v>43514.127999999997</v>
      </c>
      <c r="BD13" s="52">
        <v>0</v>
      </c>
      <c r="BE13" s="52">
        <v>0</v>
      </c>
      <c r="BF13" s="52">
        <v>914</v>
      </c>
      <c r="BG13" s="52">
        <v>13692.545</v>
      </c>
      <c r="BH13" s="52">
        <v>31521</v>
      </c>
      <c r="BI13" s="52">
        <v>540213.96100000001</v>
      </c>
      <c r="BJ13" s="52">
        <v>5992</v>
      </c>
      <c r="BK13" s="52">
        <v>92484.933000000005</v>
      </c>
      <c r="BL13" s="52">
        <v>138607</v>
      </c>
      <c r="BM13" s="52">
        <v>2588629.4810000001</v>
      </c>
      <c r="BN13" s="52">
        <v>759</v>
      </c>
      <c r="BO13" s="52">
        <v>3678.752</v>
      </c>
      <c r="BP13" s="52">
        <v>130</v>
      </c>
      <c r="BQ13" s="52">
        <v>3279.3809999999999</v>
      </c>
      <c r="BR13" s="52">
        <v>530038</v>
      </c>
      <c r="BS13" s="52">
        <v>1011153.925</v>
      </c>
      <c r="BT13" s="52"/>
      <c r="BU13" s="50">
        <v>112.35054469533128</v>
      </c>
      <c r="BV13" s="50">
        <v>106.13152723839117</v>
      </c>
    </row>
    <row r="14" spans="1:84" s="102" customFormat="1">
      <c r="A14" s="321" t="s">
        <v>537</v>
      </c>
      <c r="B14" s="52">
        <v>9273268</v>
      </c>
      <c r="C14" s="52">
        <v>102087819.919</v>
      </c>
      <c r="D14" s="52">
        <v>6972018</v>
      </c>
      <c r="E14" s="52">
        <v>84701655.525000006</v>
      </c>
      <c r="F14" s="52">
        <v>4478455</v>
      </c>
      <c r="G14" s="52">
        <v>56800943.564000003</v>
      </c>
      <c r="H14" s="52">
        <v>7069</v>
      </c>
      <c r="I14" s="52">
        <v>90011.767999999996</v>
      </c>
      <c r="J14" s="52">
        <v>1067883</v>
      </c>
      <c r="K14" s="52">
        <v>11813831.51</v>
      </c>
      <c r="L14" s="52">
        <v>1418611</v>
      </c>
      <c r="M14" s="52">
        <v>15996868.683</v>
      </c>
      <c r="N14" s="52">
        <v>0</v>
      </c>
      <c r="O14" s="52">
        <v>0</v>
      </c>
      <c r="P14" s="52">
        <v>8352</v>
      </c>
      <c r="Q14" s="52">
        <v>91483.86</v>
      </c>
      <c r="R14" s="52">
        <v>274466</v>
      </c>
      <c r="S14" s="52">
        <v>9883100.7119999994</v>
      </c>
      <c r="T14" s="52">
        <v>0</v>
      </c>
      <c r="U14" s="52">
        <v>0</v>
      </c>
      <c r="V14" s="52">
        <v>7495</v>
      </c>
      <c r="W14" s="52">
        <v>623027.48100000003</v>
      </c>
      <c r="X14" s="52">
        <v>430</v>
      </c>
      <c r="Y14" s="52">
        <v>5194.9669999999996</v>
      </c>
      <c r="Z14" s="52">
        <v>146005</v>
      </c>
      <c r="AA14" s="52">
        <v>1063436.4820000001</v>
      </c>
      <c r="AB14" s="52">
        <v>614</v>
      </c>
      <c r="AC14" s="52">
        <v>66127.764999999999</v>
      </c>
      <c r="AD14" s="52">
        <v>0</v>
      </c>
      <c r="AE14" s="52">
        <v>0</v>
      </c>
      <c r="AF14" s="52">
        <v>508</v>
      </c>
      <c r="AG14" s="52">
        <v>47254.557000000001</v>
      </c>
      <c r="AH14" s="52">
        <v>0</v>
      </c>
      <c r="AI14" s="52">
        <v>0</v>
      </c>
      <c r="AJ14" s="52">
        <v>0</v>
      </c>
      <c r="AK14" s="52">
        <v>0</v>
      </c>
      <c r="AL14" s="52">
        <v>45</v>
      </c>
      <c r="AM14" s="52">
        <v>18694.166000000001</v>
      </c>
      <c r="AN14" s="52">
        <v>0</v>
      </c>
      <c r="AO14" s="52">
        <v>0</v>
      </c>
      <c r="AP14" s="52">
        <v>461</v>
      </c>
      <c r="AQ14" s="52">
        <v>47016.591999999997</v>
      </c>
      <c r="AR14" s="52">
        <v>322</v>
      </c>
      <c r="AS14" s="52">
        <v>15197.838</v>
      </c>
      <c r="AT14" s="52">
        <v>165</v>
      </c>
      <c r="AU14" s="52">
        <v>301.78399999999999</v>
      </c>
      <c r="AV14" s="52">
        <v>4</v>
      </c>
      <c r="AW14" s="52">
        <v>469.815</v>
      </c>
      <c r="AX14" s="52">
        <v>460995</v>
      </c>
      <c r="AY14" s="52">
        <v>1330329.828</v>
      </c>
      <c r="AZ14" s="52">
        <v>23</v>
      </c>
      <c r="BA14" s="52">
        <v>1855.51</v>
      </c>
      <c r="BB14" s="52">
        <v>1319</v>
      </c>
      <c r="BC14" s="52">
        <v>18111.46</v>
      </c>
      <c r="BD14" s="52">
        <v>0</v>
      </c>
      <c r="BE14" s="52">
        <v>0</v>
      </c>
      <c r="BF14" s="52">
        <v>135</v>
      </c>
      <c r="BG14" s="52">
        <v>2302.36</v>
      </c>
      <c r="BH14" s="52">
        <v>10273</v>
      </c>
      <c r="BI14" s="52">
        <v>132914.807</v>
      </c>
      <c r="BJ14" s="52">
        <v>2762</v>
      </c>
      <c r="BK14" s="52">
        <v>38732.317000000003</v>
      </c>
      <c r="BL14" s="52">
        <v>49191</v>
      </c>
      <c r="BM14" s="52">
        <v>905298.79599999997</v>
      </c>
      <c r="BN14" s="52">
        <v>131</v>
      </c>
      <c r="BO14" s="52">
        <v>530.43799999999999</v>
      </c>
      <c r="BP14" s="52">
        <v>67</v>
      </c>
      <c r="BQ14" s="52">
        <v>1311.694</v>
      </c>
      <c r="BR14" s="52">
        <v>1337487</v>
      </c>
      <c r="BS14" s="52">
        <v>3093471.165</v>
      </c>
      <c r="BT14" s="52"/>
      <c r="BU14" s="50">
        <v>107.84571472498625</v>
      </c>
      <c r="BV14" s="50">
        <v>103.5112771979896</v>
      </c>
    </row>
    <row r="15" spans="1:84" s="102" customFormat="1">
      <c r="A15" s="321" t="s">
        <v>538</v>
      </c>
      <c r="B15" s="52">
        <v>9368250</v>
      </c>
      <c r="C15" s="52">
        <v>107211378.993</v>
      </c>
      <c r="D15" s="52">
        <v>8426457</v>
      </c>
      <c r="E15" s="52">
        <v>95953514.732999995</v>
      </c>
      <c r="F15" s="52">
        <v>5479040</v>
      </c>
      <c r="G15" s="52">
        <v>64973769.549000002</v>
      </c>
      <c r="H15" s="52">
        <v>6284</v>
      </c>
      <c r="I15" s="52">
        <v>79929.596999999994</v>
      </c>
      <c r="J15" s="52">
        <v>1289388</v>
      </c>
      <c r="K15" s="52">
        <v>13140676.695</v>
      </c>
      <c r="L15" s="52">
        <v>1651745</v>
      </c>
      <c r="M15" s="52">
        <v>17759138.892000001</v>
      </c>
      <c r="N15" s="52">
        <v>0</v>
      </c>
      <c r="O15" s="52">
        <v>0</v>
      </c>
      <c r="P15" s="52">
        <v>13460</v>
      </c>
      <c r="Q15" s="52">
        <v>163585.58600000001</v>
      </c>
      <c r="R15" s="52">
        <v>165400</v>
      </c>
      <c r="S15" s="52">
        <v>6457375.5470000003</v>
      </c>
      <c r="T15" s="52">
        <v>0</v>
      </c>
      <c r="U15" s="52">
        <v>0</v>
      </c>
      <c r="V15" s="52">
        <v>8229</v>
      </c>
      <c r="W15" s="52">
        <v>581167.47400000005</v>
      </c>
      <c r="X15" s="52">
        <v>199</v>
      </c>
      <c r="Y15" s="52">
        <v>4070.748</v>
      </c>
      <c r="Z15" s="52">
        <v>115952</v>
      </c>
      <c r="AA15" s="52">
        <v>952314.79399999999</v>
      </c>
      <c r="AB15" s="52">
        <v>347</v>
      </c>
      <c r="AC15" s="52">
        <v>28059.383999999998</v>
      </c>
      <c r="AD15" s="52">
        <v>0</v>
      </c>
      <c r="AE15" s="52">
        <v>0</v>
      </c>
      <c r="AF15" s="52">
        <v>434</v>
      </c>
      <c r="AG15" s="52">
        <v>36464.088000000003</v>
      </c>
      <c r="AH15" s="52">
        <v>0</v>
      </c>
      <c r="AI15" s="52">
        <v>0</v>
      </c>
      <c r="AJ15" s="52">
        <v>0</v>
      </c>
      <c r="AK15" s="52">
        <v>0</v>
      </c>
      <c r="AL15" s="52">
        <v>52</v>
      </c>
      <c r="AM15" s="52">
        <v>6605.8329999999996</v>
      </c>
      <c r="AN15" s="52">
        <v>0</v>
      </c>
      <c r="AO15" s="52">
        <v>0</v>
      </c>
      <c r="AP15" s="52">
        <v>362</v>
      </c>
      <c r="AQ15" s="52">
        <v>39125.362000000001</v>
      </c>
      <c r="AR15" s="52">
        <v>1522</v>
      </c>
      <c r="AS15" s="52">
        <v>47345.552000000003</v>
      </c>
      <c r="AT15" s="52">
        <v>199</v>
      </c>
      <c r="AU15" s="52">
        <v>398.762</v>
      </c>
      <c r="AV15" s="52">
        <v>3</v>
      </c>
      <c r="AW15" s="52">
        <v>239.8</v>
      </c>
      <c r="AX15" s="52">
        <v>567281</v>
      </c>
      <c r="AY15" s="52">
        <v>1580526.5060000001</v>
      </c>
      <c r="AZ15" s="52">
        <v>239</v>
      </c>
      <c r="BA15" s="52">
        <v>360079.15</v>
      </c>
      <c r="BB15" s="52">
        <v>1021</v>
      </c>
      <c r="BC15" s="52">
        <v>16084.995000000001</v>
      </c>
      <c r="BD15" s="52">
        <v>0</v>
      </c>
      <c r="BE15" s="52">
        <v>0</v>
      </c>
      <c r="BF15" s="52">
        <v>341</v>
      </c>
      <c r="BG15" s="52">
        <v>2485.3690000000001</v>
      </c>
      <c r="BH15" s="52">
        <v>10114</v>
      </c>
      <c r="BI15" s="52">
        <v>152972.71400000001</v>
      </c>
      <c r="BJ15" s="52">
        <v>3706</v>
      </c>
      <c r="BK15" s="52">
        <v>38602.065999999999</v>
      </c>
      <c r="BL15" s="52">
        <v>52546</v>
      </c>
      <c r="BM15" s="52">
        <v>789040.41700000002</v>
      </c>
      <c r="BN15" s="52">
        <v>157</v>
      </c>
      <c r="BO15" s="52">
        <v>632.53200000000004</v>
      </c>
      <c r="BP15" s="52">
        <v>3</v>
      </c>
      <c r="BQ15" s="52">
        <v>1.704</v>
      </c>
      <c r="BR15" s="52">
        <v>226</v>
      </c>
      <c r="BS15" s="52">
        <v>685.87699999999995</v>
      </c>
      <c r="BT15" s="52"/>
      <c r="BU15" s="50">
        <v>109.89555625809047</v>
      </c>
      <c r="BV15" s="50">
        <v>106.0624700854186</v>
      </c>
    </row>
    <row r="16" spans="1:84" s="102" customFormat="1">
      <c r="A16" s="303" t="s">
        <v>539</v>
      </c>
      <c r="B16" s="61">
        <v>16618002</v>
      </c>
      <c r="C16" s="61">
        <v>182932062.35299999</v>
      </c>
      <c r="D16" s="61">
        <v>13486529</v>
      </c>
      <c r="E16" s="61">
        <v>158739774.00600001</v>
      </c>
      <c r="F16" s="61">
        <v>8449304</v>
      </c>
      <c r="G16" s="61">
        <v>104761444.484</v>
      </c>
      <c r="H16" s="61">
        <v>15617</v>
      </c>
      <c r="I16" s="61">
        <v>214739.11300000001</v>
      </c>
      <c r="J16" s="61">
        <v>1724556</v>
      </c>
      <c r="K16" s="61">
        <v>17831832.548</v>
      </c>
      <c r="L16" s="61">
        <v>3297052</v>
      </c>
      <c r="M16" s="61">
        <v>35931757.861000001</v>
      </c>
      <c r="N16" s="61">
        <v>0</v>
      </c>
      <c r="O16" s="61">
        <v>0</v>
      </c>
      <c r="P16" s="61">
        <v>11216</v>
      </c>
      <c r="Q16" s="61">
        <v>116249.433</v>
      </c>
      <c r="R16" s="61">
        <v>338345</v>
      </c>
      <c r="S16" s="61">
        <v>12315202.797</v>
      </c>
      <c r="T16" s="61">
        <v>0</v>
      </c>
      <c r="U16" s="61">
        <v>0</v>
      </c>
      <c r="V16" s="61">
        <v>7990</v>
      </c>
      <c r="W16" s="61">
        <v>1355675.807</v>
      </c>
      <c r="X16" s="61">
        <v>221</v>
      </c>
      <c r="Y16" s="61">
        <v>6745.09</v>
      </c>
      <c r="Z16" s="61">
        <v>277516</v>
      </c>
      <c r="AA16" s="61">
        <v>2035776.885</v>
      </c>
      <c r="AB16" s="61">
        <v>571</v>
      </c>
      <c r="AC16" s="61">
        <v>46878.453999999998</v>
      </c>
      <c r="AD16" s="61">
        <v>0</v>
      </c>
      <c r="AE16" s="61">
        <v>0</v>
      </c>
      <c r="AF16" s="61">
        <v>878</v>
      </c>
      <c r="AG16" s="61">
        <v>57860.692000000003</v>
      </c>
      <c r="AH16" s="61">
        <v>0</v>
      </c>
      <c r="AI16" s="61">
        <v>0</v>
      </c>
      <c r="AJ16" s="61">
        <v>12</v>
      </c>
      <c r="AK16" s="61">
        <v>158.44</v>
      </c>
      <c r="AL16" s="61">
        <v>229</v>
      </c>
      <c r="AM16" s="61">
        <v>79240.588000000003</v>
      </c>
      <c r="AN16" s="61">
        <v>0</v>
      </c>
      <c r="AO16" s="61">
        <v>0</v>
      </c>
      <c r="AP16" s="61">
        <v>717</v>
      </c>
      <c r="AQ16" s="61">
        <v>72770.353000000003</v>
      </c>
      <c r="AR16" s="61">
        <v>1435</v>
      </c>
      <c r="AS16" s="61">
        <v>47556.417000000001</v>
      </c>
      <c r="AT16" s="61">
        <v>247</v>
      </c>
      <c r="AU16" s="61">
        <v>791.78700000000003</v>
      </c>
      <c r="AV16" s="61">
        <v>18</v>
      </c>
      <c r="AW16" s="61">
        <v>3478.5520000000001</v>
      </c>
      <c r="AX16" s="61">
        <v>943636</v>
      </c>
      <c r="AY16" s="61">
        <v>3127491.912</v>
      </c>
      <c r="AZ16" s="61">
        <v>136</v>
      </c>
      <c r="BA16" s="61">
        <v>46735.73</v>
      </c>
      <c r="BB16" s="61">
        <v>2098</v>
      </c>
      <c r="BC16" s="61">
        <v>38452.042999999998</v>
      </c>
      <c r="BD16" s="61">
        <v>0</v>
      </c>
      <c r="BE16" s="61">
        <v>0</v>
      </c>
      <c r="BF16" s="61">
        <v>640</v>
      </c>
      <c r="BG16" s="61">
        <v>5671.7190000000001</v>
      </c>
      <c r="BH16" s="61">
        <v>11996</v>
      </c>
      <c r="BI16" s="61">
        <v>240871.73800000001</v>
      </c>
      <c r="BJ16" s="61">
        <v>4936</v>
      </c>
      <c r="BK16" s="61">
        <v>84447.400999999998</v>
      </c>
      <c r="BL16" s="61">
        <v>76502</v>
      </c>
      <c r="BM16" s="61">
        <v>1260010.1969999999</v>
      </c>
      <c r="BN16" s="61">
        <v>299</v>
      </c>
      <c r="BO16" s="61">
        <v>1241.7380000000001</v>
      </c>
      <c r="BP16" s="61">
        <v>6</v>
      </c>
      <c r="BQ16" s="61">
        <v>33.555</v>
      </c>
      <c r="BR16" s="61">
        <v>1451829</v>
      </c>
      <c r="BS16" s="61">
        <v>3248947.0189999999</v>
      </c>
      <c r="BT16" s="52"/>
      <c r="BU16" s="59">
        <v>112.35065352740648</v>
      </c>
      <c r="BV16" s="59">
        <v>104.80319458637177</v>
      </c>
    </row>
    <row r="17" spans="1:74" s="102" customFormat="1">
      <c r="A17" s="321" t="s">
        <v>540</v>
      </c>
      <c r="B17" s="68">
        <v>27092790</v>
      </c>
      <c r="C17" s="68">
        <v>275082871.73699999</v>
      </c>
      <c r="D17" s="68">
        <v>19964136</v>
      </c>
      <c r="E17" s="68">
        <v>225785859.667</v>
      </c>
      <c r="F17" s="68">
        <v>9822243</v>
      </c>
      <c r="G17" s="68">
        <v>117050302.10600001</v>
      </c>
      <c r="H17" s="68">
        <v>11308</v>
      </c>
      <c r="I17" s="68">
        <v>116279.334</v>
      </c>
      <c r="J17" s="68">
        <v>2443475</v>
      </c>
      <c r="K17" s="68">
        <v>25399472.348999999</v>
      </c>
      <c r="L17" s="68">
        <v>7687110</v>
      </c>
      <c r="M17" s="68">
        <v>83219805.878000006</v>
      </c>
      <c r="N17" s="68">
        <v>0</v>
      </c>
      <c r="O17" s="68">
        <v>0</v>
      </c>
      <c r="P17" s="68">
        <v>20822</v>
      </c>
      <c r="Q17" s="68">
        <v>211798.59899999999</v>
      </c>
      <c r="R17" s="68">
        <v>615810</v>
      </c>
      <c r="S17" s="68">
        <v>25885838.438999999</v>
      </c>
      <c r="T17" s="68">
        <v>0</v>
      </c>
      <c r="U17" s="68">
        <v>0</v>
      </c>
      <c r="V17" s="68">
        <v>11862</v>
      </c>
      <c r="W17" s="68">
        <v>2255535.7000000002</v>
      </c>
      <c r="X17" s="68">
        <v>159</v>
      </c>
      <c r="Y17" s="68">
        <v>3448.84</v>
      </c>
      <c r="Z17" s="68">
        <v>444460</v>
      </c>
      <c r="AA17" s="68">
        <v>3015573.0410000002</v>
      </c>
      <c r="AB17" s="68">
        <v>714</v>
      </c>
      <c r="AC17" s="68">
        <v>58869.934999999998</v>
      </c>
      <c r="AD17" s="68">
        <v>0</v>
      </c>
      <c r="AE17" s="68">
        <v>0</v>
      </c>
      <c r="AF17" s="68">
        <v>397</v>
      </c>
      <c r="AG17" s="68">
        <v>51979.81</v>
      </c>
      <c r="AH17" s="68">
        <v>0</v>
      </c>
      <c r="AI17" s="68">
        <v>0</v>
      </c>
      <c r="AJ17" s="68">
        <v>15</v>
      </c>
      <c r="AK17" s="68">
        <v>3902.56</v>
      </c>
      <c r="AL17" s="68">
        <v>413</v>
      </c>
      <c r="AM17" s="68">
        <v>154010.20699999999</v>
      </c>
      <c r="AN17" s="68">
        <v>0</v>
      </c>
      <c r="AO17" s="68">
        <v>0</v>
      </c>
      <c r="AP17" s="68">
        <v>724</v>
      </c>
      <c r="AQ17" s="68">
        <v>92449.915999999997</v>
      </c>
      <c r="AR17" s="68">
        <v>818</v>
      </c>
      <c r="AS17" s="68">
        <v>23310.954000000002</v>
      </c>
      <c r="AT17" s="68">
        <v>1371</v>
      </c>
      <c r="AU17" s="68">
        <v>3028.2460000000001</v>
      </c>
      <c r="AV17" s="68">
        <v>102</v>
      </c>
      <c r="AW17" s="68">
        <v>35830.408000000003</v>
      </c>
      <c r="AX17" s="68">
        <v>1334021</v>
      </c>
      <c r="AY17" s="68">
        <v>4326418.0149999997</v>
      </c>
      <c r="AZ17" s="68">
        <v>682</v>
      </c>
      <c r="BA17" s="68">
        <v>388736.34</v>
      </c>
      <c r="BB17" s="68">
        <v>2337</v>
      </c>
      <c r="BC17" s="68">
        <v>49861.502999999997</v>
      </c>
      <c r="BD17" s="68">
        <v>0</v>
      </c>
      <c r="BE17" s="68">
        <v>0</v>
      </c>
      <c r="BF17" s="68">
        <v>2221</v>
      </c>
      <c r="BG17" s="68">
        <v>24085.31</v>
      </c>
      <c r="BH17" s="68">
        <v>20427</v>
      </c>
      <c r="BI17" s="68">
        <v>489891.527</v>
      </c>
      <c r="BJ17" s="68">
        <v>11574</v>
      </c>
      <c r="BK17" s="68">
        <v>205432.42</v>
      </c>
      <c r="BL17" s="68">
        <v>113884</v>
      </c>
      <c r="BM17" s="68">
        <v>2012914.83</v>
      </c>
      <c r="BN17" s="68">
        <v>238</v>
      </c>
      <c r="BO17" s="68">
        <v>1038.463</v>
      </c>
      <c r="BP17" s="68">
        <v>70</v>
      </c>
      <c r="BQ17" s="68">
        <v>723.57399999999996</v>
      </c>
      <c r="BR17" s="68">
        <v>4545533</v>
      </c>
      <c r="BS17" s="68">
        <v>10002333.433</v>
      </c>
      <c r="BT17" s="52"/>
      <c r="BU17" s="50">
        <v>110.65712371425906</v>
      </c>
      <c r="BV17" s="50">
        <v>105.46039664237902</v>
      </c>
    </row>
    <row r="18" spans="1:74" s="102" customFormat="1">
      <c r="A18" s="321" t="s">
        <v>541</v>
      </c>
      <c r="B18" s="52">
        <v>20021266</v>
      </c>
      <c r="C18" s="52">
        <v>213778285.39399999</v>
      </c>
      <c r="D18" s="52">
        <v>14901515</v>
      </c>
      <c r="E18" s="52">
        <v>179318198.89500001</v>
      </c>
      <c r="F18" s="52">
        <v>7559925</v>
      </c>
      <c r="G18" s="52">
        <v>96068583.875</v>
      </c>
      <c r="H18" s="52">
        <v>848</v>
      </c>
      <c r="I18" s="52">
        <v>14527.565000000001</v>
      </c>
      <c r="J18" s="52">
        <v>1622856</v>
      </c>
      <c r="K18" s="52">
        <v>17671350.046</v>
      </c>
      <c r="L18" s="52">
        <v>5717886</v>
      </c>
      <c r="M18" s="52">
        <v>65563737.409000002</v>
      </c>
      <c r="N18" s="52">
        <v>0</v>
      </c>
      <c r="O18" s="52">
        <v>0</v>
      </c>
      <c r="P18" s="52">
        <v>9196</v>
      </c>
      <c r="Q18" s="52">
        <v>130500.999</v>
      </c>
      <c r="R18" s="52">
        <v>402916</v>
      </c>
      <c r="S18" s="52">
        <v>16858632.561000001</v>
      </c>
      <c r="T18" s="52">
        <v>0</v>
      </c>
      <c r="U18" s="52">
        <v>0</v>
      </c>
      <c r="V18" s="52">
        <v>23381</v>
      </c>
      <c r="W18" s="52">
        <v>2128304.7889999999</v>
      </c>
      <c r="X18" s="52">
        <v>1095</v>
      </c>
      <c r="Y18" s="52">
        <v>12931.870999999999</v>
      </c>
      <c r="Z18" s="52">
        <v>257304</v>
      </c>
      <c r="AA18" s="52">
        <v>2230990.17</v>
      </c>
      <c r="AB18" s="52">
        <v>800</v>
      </c>
      <c r="AC18" s="52">
        <v>77724.182000000001</v>
      </c>
      <c r="AD18" s="52">
        <v>0</v>
      </c>
      <c r="AE18" s="52">
        <v>0</v>
      </c>
      <c r="AF18" s="52">
        <v>646</v>
      </c>
      <c r="AG18" s="52">
        <v>50725.148000000001</v>
      </c>
      <c r="AH18" s="52">
        <v>0</v>
      </c>
      <c r="AI18" s="52">
        <v>0</v>
      </c>
      <c r="AJ18" s="52">
        <v>17</v>
      </c>
      <c r="AK18" s="52">
        <v>153.85</v>
      </c>
      <c r="AL18" s="52">
        <v>286</v>
      </c>
      <c r="AM18" s="52">
        <v>104460.43799999999</v>
      </c>
      <c r="AN18" s="52">
        <v>0</v>
      </c>
      <c r="AO18" s="52">
        <v>0</v>
      </c>
      <c r="AP18" s="52">
        <v>913</v>
      </c>
      <c r="AQ18" s="52">
        <v>99566.12</v>
      </c>
      <c r="AR18" s="52">
        <v>1493</v>
      </c>
      <c r="AS18" s="52">
        <v>53156.36</v>
      </c>
      <c r="AT18" s="52">
        <v>499</v>
      </c>
      <c r="AU18" s="52">
        <v>2511.8829999999998</v>
      </c>
      <c r="AV18" s="52">
        <v>44</v>
      </c>
      <c r="AW18" s="52">
        <v>15811.547</v>
      </c>
      <c r="AX18" s="52">
        <v>992317</v>
      </c>
      <c r="AY18" s="52">
        <v>2883043.2990000001</v>
      </c>
      <c r="AZ18" s="52">
        <v>339</v>
      </c>
      <c r="BA18" s="52">
        <v>388780.34</v>
      </c>
      <c r="BB18" s="52">
        <v>1956</v>
      </c>
      <c r="BC18" s="52">
        <v>34763.925999999999</v>
      </c>
      <c r="BD18" s="52">
        <v>0</v>
      </c>
      <c r="BE18" s="52">
        <v>0</v>
      </c>
      <c r="BF18" s="52">
        <v>724</v>
      </c>
      <c r="BG18" s="52">
        <v>10551.983</v>
      </c>
      <c r="BH18" s="52">
        <v>24805</v>
      </c>
      <c r="BI18" s="52">
        <v>457762.02500000002</v>
      </c>
      <c r="BJ18" s="52">
        <v>7622</v>
      </c>
      <c r="BK18" s="52">
        <v>140930.85699999999</v>
      </c>
      <c r="BL18" s="52">
        <v>107166</v>
      </c>
      <c r="BM18" s="52">
        <v>1709317.18</v>
      </c>
      <c r="BN18" s="52">
        <v>184</v>
      </c>
      <c r="BO18" s="52">
        <v>759.78700000000003</v>
      </c>
      <c r="BP18" s="52">
        <v>98</v>
      </c>
      <c r="BQ18" s="52">
        <v>2121.0430000000001</v>
      </c>
      <c r="BR18" s="52">
        <v>3285950</v>
      </c>
      <c r="BS18" s="52">
        <v>7066586.1409999998</v>
      </c>
      <c r="BT18" s="52"/>
      <c r="BU18" s="50">
        <v>110.59614179760506</v>
      </c>
      <c r="BV18" s="50">
        <v>104.97680971896848</v>
      </c>
    </row>
    <row r="19" spans="1:74" s="102" customFormat="1">
      <c r="A19" s="321" t="s">
        <v>542</v>
      </c>
      <c r="B19" s="52">
        <v>15713639</v>
      </c>
      <c r="C19" s="52">
        <v>195374986.24599999</v>
      </c>
      <c r="D19" s="52">
        <v>13930094</v>
      </c>
      <c r="E19" s="52">
        <v>169154288.64700001</v>
      </c>
      <c r="F19" s="52">
        <v>7837081</v>
      </c>
      <c r="G19" s="52">
        <v>99652116.439999998</v>
      </c>
      <c r="H19" s="52">
        <v>956</v>
      </c>
      <c r="I19" s="52">
        <v>13177.937</v>
      </c>
      <c r="J19" s="52">
        <v>1588261</v>
      </c>
      <c r="K19" s="52">
        <v>17613506.153999999</v>
      </c>
      <c r="L19" s="52">
        <v>4503796</v>
      </c>
      <c r="M19" s="52">
        <v>51875488.115999997</v>
      </c>
      <c r="N19" s="52">
        <v>0</v>
      </c>
      <c r="O19" s="52">
        <v>0</v>
      </c>
      <c r="P19" s="52">
        <v>10666</v>
      </c>
      <c r="Q19" s="52">
        <v>116385.459</v>
      </c>
      <c r="R19" s="52">
        <v>388944</v>
      </c>
      <c r="S19" s="52">
        <v>16389242.243000001</v>
      </c>
      <c r="T19" s="52">
        <v>5</v>
      </c>
      <c r="U19" s="52">
        <v>7.1</v>
      </c>
      <c r="V19" s="52">
        <v>8890</v>
      </c>
      <c r="W19" s="52">
        <v>1919352.649</v>
      </c>
      <c r="X19" s="52">
        <v>627</v>
      </c>
      <c r="Y19" s="52">
        <v>23127.807000000001</v>
      </c>
      <c r="Z19" s="52">
        <v>265151</v>
      </c>
      <c r="AA19" s="52">
        <v>1993387.929</v>
      </c>
      <c r="AB19" s="52">
        <v>521</v>
      </c>
      <c r="AC19" s="52">
        <v>44026.485000000001</v>
      </c>
      <c r="AD19" s="52">
        <v>0</v>
      </c>
      <c r="AE19" s="52">
        <v>0</v>
      </c>
      <c r="AF19" s="52">
        <v>513</v>
      </c>
      <c r="AG19" s="52">
        <v>57068.303999999996</v>
      </c>
      <c r="AH19" s="52">
        <v>25</v>
      </c>
      <c r="AI19" s="52">
        <v>318.77999999999997</v>
      </c>
      <c r="AJ19" s="52">
        <v>15</v>
      </c>
      <c r="AK19" s="52">
        <v>255.59</v>
      </c>
      <c r="AL19" s="52">
        <v>145</v>
      </c>
      <c r="AM19" s="52">
        <v>54745.777000000002</v>
      </c>
      <c r="AN19" s="52">
        <v>0</v>
      </c>
      <c r="AO19" s="52">
        <v>0</v>
      </c>
      <c r="AP19" s="52">
        <v>765</v>
      </c>
      <c r="AQ19" s="52">
        <v>92690.399000000005</v>
      </c>
      <c r="AR19" s="52">
        <v>1874</v>
      </c>
      <c r="AS19" s="52">
        <v>59365.644</v>
      </c>
      <c r="AT19" s="52">
        <v>588</v>
      </c>
      <c r="AU19" s="52">
        <v>1498.883</v>
      </c>
      <c r="AV19" s="52">
        <v>72</v>
      </c>
      <c r="AW19" s="52">
        <v>17072.776999999998</v>
      </c>
      <c r="AX19" s="52">
        <v>992779</v>
      </c>
      <c r="AY19" s="52">
        <v>3358254.6</v>
      </c>
      <c r="AZ19" s="52">
        <v>238</v>
      </c>
      <c r="BA19" s="52">
        <v>318605.03999999998</v>
      </c>
      <c r="BB19" s="52">
        <v>1359</v>
      </c>
      <c r="BC19" s="52">
        <v>25840.83</v>
      </c>
      <c r="BD19" s="52">
        <v>0</v>
      </c>
      <c r="BE19" s="52">
        <v>0</v>
      </c>
      <c r="BF19" s="52">
        <v>684</v>
      </c>
      <c r="BG19" s="52">
        <v>8759.0010000000002</v>
      </c>
      <c r="BH19" s="52">
        <v>16230</v>
      </c>
      <c r="BI19" s="52">
        <v>286240.04599999997</v>
      </c>
      <c r="BJ19" s="52">
        <v>6018</v>
      </c>
      <c r="BK19" s="52">
        <v>86072.36</v>
      </c>
      <c r="BL19" s="52">
        <v>87181</v>
      </c>
      <c r="BM19" s="52">
        <v>1366013.6740000001</v>
      </c>
      <c r="BN19" s="52">
        <v>144</v>
      </c>
      <c r="BO19" s="52">
        <v>627.69000000000005</v>
      </c>
      <c r="BP19" s="52">
        <v>35</v>
      </c>
      <c r="BQ19" s="52">
        <v>1587.7429999999999</v>
      </c>
      <c r="BR19" s="52">
        <v>76</v>
      </c>
      <c r="BS19" s="52">
        <v>150.78899999999999</v>
      </c>
      <c r="BT19" s="52"/>
      <c r="BU19" s="50">
        <v>110.80277872168283</v>
      </c>
      <c r="BV19" s="50">
        <v>106.22359760424176</v>
      </c>
    </row>
    <row r="20" spans="1:74" s="102" customFormat="1">
      <c r="A20" s="321" t="s">
        <v>543</v>
      </c>
      <c r="B20" s="52">
        <v>71382682</v>
      </c>
      <c r="C20" s="52">
        <v>701246550.46399999</v>
      </c>
      <c r="D20" s="52">
        <v>52334038</v>
      </c>
      <c r="E20" s="52">
        <v>559255196.54999995</v>
      </c>
      <c r="F20" s="52">
        <v>22389778</v>
      </c>
      <c r="G20" s="52">
        <v>253391552.43900001</v>
      </c>
      <c r="H20" s="52">
        <v>5372</v>
      </c>
      <c r="I20" s="52">
        <v>52708.995999999999</v>
      </c>
      <c r="J20" s="52">
        <v>5811073</v>
      </c>
      <c r="K20" s="52">
        <v>56421641.042999998</v>
      </c>
      <c r="L20" s="52">
        <v>24127815</v>
      </c>
      <c r="M20" s="52">
        <v>249389294.072</v>
      </c>
      <c r="N20" s="52">
        <v>0</v>
      </c>
      <c r="O20" s="52">
        <v>0</v>
      </c>
      <c r="P20" s="52">
        <v>56636</v>
      </c>
      <c r="Q20" s="52">
        <v>562621.071</v>
      </c>
      <c r="R20" s="52">
        <v>2115537</v>
      </c>
      <c r="S20" s="52">
        <v>77045899.222000003</v>
      </c>
      <c r="T20" s="52">
        <v>6</v>
      </c>
      <c r="U20" s="52">
        <v>10.69</v>
      </c>
      <c r="V20" s="52">
        <v>51202</v>
      </c>
      <c r="W20" s="52">
        <v>8286411.2699999996</v>
      </c>
      <c r="X20" s="52">
        <v>2165</v>
      </c>
      <c r="Y20" s="52">
        <v>63397.678</v>
      </c>
      <c r="Z20" s="52">
        <v>1229713</v>
      </c>
      <c r="AA20" s="52">
        <v>10793092.813999999</v>
      </c>
      <c r="AB20" s="52">
        <v>1286</v>
      </c>
      <c r="AC20" s="52">
        <v>140779.50599999999</v>
      </c>
      <c r="AD20" s="52">
        <v>0</v>
      </c>
      <c r="AE20" s="52">
        <v>0</v>
      </c>
      <c r="AF20" s="52">
        <v>1273</v>
      </c>
      <c r="AG20" s="52">
        <v>109758.46799999999</v>
      </c>
      <c r="AH20" s="52">
        <v>0</v>
      </c>
      <c r="AI20" s="52">
        <v>0</v>
      </c>
      <c r="AJ20" s="52">
        <v>605</v>
      </c>
      <c r="AK20" s="52">
        <v>24366.437000000002</v>
      </c>
      <c r="AL20" s="52">
        <v>954</v>
      </c>
      <c r="AM20" s="52">
        <v>330620.76199999999</v>
      </c>
      <c r="AN20" s="52">
        <v>0</v>
      </c>
      <c r="AO20" s="52">
        <v>0</v>
      </c>
      <c r="AP20" s="52">
        <v>3985</v>
      </c>
      <c r="AQ20" s="52">
        <v>426287.71399999998</v>
      </c>
      <c r="AR20" s="52">
        <v>7944</v>
      </c>
      <c r="AS20" s="52">
        <v>246526.514</v>
      </c>
      <c r="AT20" s="52">
        <v>2032</v>
      </c>
      <c r="AU20" s="52">
        <v>7507.4409999999998</v>
      </c>
      <c r="AV20" s="52">
        <v>163</v>
      </c>
      <c r="AW20" s="52">
        <v>60360.375999999997</v>
      </c>
      <c r="AX20" s="52">
        <v>3417818</v>
      </c>
      <c r="AY20" s="52">
        <v>12707579.339</v>
      </c>
      <c r="AZ20" s="52">
        <v>1350</v>
      </c>
      <c r="BA20" s="52">
        <v>700667.93</v>
      </c>
      <c r="BB20" s="52">
        <v>6876</v>
      </c>
      <c r="BC20" s="52">
        <v>121793.757</v>
      </c>
      <c r="BD20" s="52">
        <v>0</v>
      </c>
      <c r="BE20" s="52">
        <v>0</v>
      </c>
      <c r="BF20" s="52">
        <v>3427</v>
      </c>
      <c r="BG20" s="52">
        <v>43959.06</v>
      </c>
      <c r="BH20" s="52">
        <v>63747</v>
      </c>
      <c r="BI20" s="52">
        <v>1529095.66</v>
      </c>
      <c r="BJ20" s="52">
        <v>29679</v>
      </c>
      <c r="BK20" s="52">
        <v>565959.52899999998</v>
      </c>
      <c r="BL20" s="52">
        <v>258612</v>
      </c>
      <c r="BM20" s="52">
        <v>5243732.4529999997</v>
      </c>
      <c r="BN20" s="52">
        <v>940</v>
      </c>
      <c r="BO20" s="52">
        <v>4521.518</v>
      </c>
      <c r="BP20" s="52">
        <v>220</v>
      </c>
      <c r="BQ20" s="52">
        <v>2487.1149999999998</v>
      </c>
      <c r="BR20" s="52">
        <v>11792474</v>
      </c>
      <c r="BS20" s="52">
        <v>22973917.59</v>
      </c>
      <c r="BT20" s="52"/>
      <c r="BU20" s="50">
        <v>111.56017909471426</v>
      </c>
      <c r="BV20" s="50">
        <v>106.32577852811262</v>
      </c>
    </row>
    <row r="21" spans="1:74" s="102" customFormat="1">
      <c r="A21" s="303" t="s">
        <v>544</v>
      </c>
      <c r="B21" s="61">
        <v>60282568</v>
      </c>
      <c r="C21" s="61">
        <v>640169540.07799995</v>
      </c>
      <c r="D21" s="61">
        <v>44545024</v>
      </c>
      <c r="E21" s="61">
        <v>513784555.11500001</v>
      </c>
      <c r="F21" s="61">
        <v>17562479</v>
      </c>
      <c r="G21" s="61">
        <v>219012593.66</v>
      </c>
      <c r="H21" s="61">
        <v>45271</v>
      </c>
      <c r="I21" s="61">
        <v>572525.73400000005</v>
      </c>
      <c r="J21" s="61">
        <v>5074452</v>
      </c>
      <c r="K21" s="61">
        <v>53372802.424000002</v>
      </c>
      <c r="L21" s="61">
        <v>21862822</v>
      </c>
      <c r="M21" s="61">
        <v>240826633.29699999</v>
      </c>
      <c r="N21" s="61">
        <v>0</v>
      </c>
      <c r="O21" s="61">
        <v>0</v>
      </c>
      <c r="P21" s="61">
        <v>44448</v>
      </c>
      <c r="Q21" s="61">
        <v>483167.462</v>
      </c>
      <c r="R21" s="61">
        <v>1814690</v>
      </c>
      <c r="S21" s="61">
        <v>72522356.035999998</v>
      </c>
      <c r="T21" s="61">
        <v>10</v>
      </c>
      <c r="U21" s="61">
        <v>59.67</v>
      </c>
      <c r="V21" s="61">
        <v>50428</v>
      </c>
      <c r="W21" s="61">
        <v>7002198.6320000002</v>
      </c>
      <c r="X21" s="61">
        <v>1057</v>
      </c>
      <c r="Y21" s="61">
        <v>28749.08</v>
      </c>
      <c r="Z21" s="61">
        <v>1085234</v>
      </c>
      <c r="AA21" s="61">
        <v>8368072.6469999999</v>
      </c>
      <c r="AB21" s="61">
        <v>1155</v>
      </c>
      <c r="AC21" s="61">
        <v>178217.21</v>
      </c>
      <c r="AD21" s="61">
        <v>0</v>
      </c>
      <c r="AE21" s="61">
        <v>0</v>
      </c>
      <c r="AF21" s="61">
        <v>945</v>
      </c>
      <c r="AG21" s="61">
        <v>81909.938999999998</v>
      </c>
      <c r="AH21" s="61">
        <v>26</v>
      </c>
      <c r="AI21" s="61">
        <v>1076.6199999999999</v>
      </c>
      <c r="AJ21" s="61">
        <v>1084</v>
      </c>
      <c r="AK21" s="61">
        <v>39701.156000000003</v>
      </c>
      <c r="AL21" s="61">
        <v>597</v>
      </c>
      <c r="AM21" s="61">
        <v>250394.65599999999</v>
      </c>
      <c r="AN21" s="61">
        <v>0</v>
      </c>
      <c r="AO21" s="61">
        <v>0</v>
      </c>
      <c r="AP21" s="61">
        <v>2222</v>
      </c>
      <c r="AQ21" s="61">
        <v>266779.54599999997</v>
      </c>
      <c r="AR21" s="61">
        <v>7752</v>
      </c>
      <c r="AS21" s="61">
        <v>190692.092</v>
      </c>
      <c r="AT21" s="61">
        <v>2494</v>
      </c>
      <c r="AU21" s="61">
        <v>9640.5519999999997</v>
      </c>
      <c r="AV21" s="61">
        <v>215</v>
      </c>
      <c r="AW21" s="61">
        <v>60452.453000000001</v>
      </c>
      <c r="AX21" s="61">
        <v>2772651</v>
      </c>
      <c r="AY21" s="61">
        <v>9370073.8430000003</v>
      </c>
      <c r="AZ21" s="61">
        <v>1161</v>
      </c>
      <c r="BA21" s="61">
        <v>680104.26</v>
      </c>
      <c r="BB21" s="61">
        <v>5717</v>
      </c>
      <c r="BC21" s="61">
        <v>103533.636</v>
      </c>
      <c r="BD21" s="61">
        <v>0</v>
      </c>
      <c r="BE21" s="61">
        <v>0</v>
      </c>
      <c r="BF21" s="61">
        <v>4150</v>
      </c>
      <c r="BG21" s="61">
        <v>35749.457000000002</v>
      </c>
      <c r="BH21" s="61">
        <v>51784</v>
      </c>
      <c r="BI21" s="61">
        <v>1017521.575</v>
      </c>
      <c r="BJ21" s="61">
        <v>28171</v>
      </c>
      <c r="BK21" s="61">
        <v>582674.77399999998</v>
      </c>
      <c r="BL21" s="61">
        <v>249363</v>
      </c>
      <c r="BM21" s="61">
        <v>4826141.2960000001</v>
      </c>
      <c r="BN21" s="61">
        <v>774</v>
      </c>
      <c r="BO21" s="61">
        <v>3637.5880000000002</v>
      </c>
      <c r="BP21" s="61">
        <v>140</v>
      </c>
      <c r="BQ21" s="61">
        <v>5300.1850000000004</v>
      </c>
      <c r="BR21" s="61">
        <v>9611276</v>
      </c>
      <c r="BS21" s="61">
        <v>20276780.598000001</v>
      </c>
      <c r="BT21" s="52"/>
      <c r="BU21" s="59">
        <v>110.42740748650175</v>
      </c>
      <c r="BV21" s="59">
        <v>105.73578300088413</v>
      </c>
    </row>
    <row r="22" spans="1:74" s="102" customFormat="1">
      <c r="A22" s="321" t="s">
        <v>545</v>
      </c>
      <c r="B22" s="68">
        <v>169256270</v>
      </c>
      <c r="C22" s="68">
        <v>1906594968.302</v>
      </c>
      <c r="D22" s="68">
        <v>126028238</v>
      </c>
      <c r="E22" s="68">
        <v>1509083741.5999999</v>
      </c>
      <c r="F22" s="68">
        <v>46109485</v>
      </c>
      <c r="G22" s="68">
        <v>582574398.75</v>
      </c>
      <c r="H22" s="68">
        <v>22383</v>
      </c>
      <c r="I22" s="68">
        <v>306864.49099999998</v>
      </c>
      <c r="J22" s="68">
        <v>12281969</v>
      </c>
      <c r="K22" s="68">
        <v>141293702.31999999</v>
      </c>
      <c r="L22" s="68">
        <v>67614401</v>
      </c>
      <c r="M22" s="68">
        <v>784908776.03900003</v>
      </c>
      <c r="N22" s="68">
        <v>0</v>
      </c>
      <c r="O22" s="68">
        <v>0</v>
      </c>
      <c r="P22" s="68">
        <v>63462</v>
      </c>
      <c r="Q22" s="68">
        <v>860878.90800000005</v>
      </c>
      <c r="R22" s="68">
        <v>6257775</v>
      </c>
      <c r="S22" s="68">
        <v>227867794.09799999</v>
      </c>
      <c r="T22" s="68">
        <v>0</v>
      </c>
      <c r="U22" s="68">
        <v>0</v>
      </c>
      <c r="V22" s="68">
        <v>140815</v>
      </c>
      <c r="W22" s="68">
        <v>21202313.394000001</v>
      </c>
      <c r="X22" s="68">
        <v>1818</v>
      </c>
      <c r="Y22" s="68">
        <v>45034.37</v>
      </c>
      <c r="Z22" s="68">
        <v>3495136</v>
      </c>
      <c r="AA22" s="68">
        <v>31931217.971000001</v>
      </c>
      <c r="AB22" s="68">
        <v>1635</v>
      </c>
      <c r="AC22" s="68">
        <v>193688.42499999999</v>
      </c>
      <c r="AD22" s="68">
        <v>2</v>
      </c>
      <c r="AE22" s="68">
        <v>173.202</v>
      </c>
      <c r="AF22" s="68">
        <v>2405</v>
      </c>
      <c r="AG22" s="68">
        <v>94036.671000000002</v>
      </c>
      <c r="AH22" s="68">
        <v>3</v>
      </c>
      <c r="AI22" s="68">
        <v>64.67</v>
      </c>
      <c r="AJ22" s="68">
        <v>3174</v>
      </c>
      <c r="AK22" s="68">
        <v>121055.28599999999</v>
      </c>
      <c r="AL22" s="68">
        <v>3446</v>
      </c>
      <c r="AM22" s="68">
        <v>1560861.47</v>
      </c>
      <c r="AN22" s="68">
        <v>0</v>
      </c>
      <c r="AO22" s="68">
        <v>0</v>
      </c>
      <c r="AP22" s="68">
        <v>5554</v>
      </c>
      <c r="AQ22" s="68">
        <v>657482.098</v>
      </c>
      <c r="AR22" s="68">
        <v>54207</v>
      </c>
      <c r="AS22" s="68">
        <v>1746899.0730000001</v>
      </c>
      <c r="AT22" s="68">
        <v>7328</v>
      </c>
      <c r="AU22" s="68">
        <v>40938.366999999998</v>
      </c>
      <c r="AV22" s="68">
        <v>721</v>
      </c>
      <c r="AW22" s="68">
        <v>231590.875</v>
      </c>
      <c r="AX22" s="68">
        <v>7732175</v>
      </c>
      <c r="AY22" s="68">
        <v>31668937.155999999</v>
      </c>
      <c r="AZ22" s="68">
        <v>3002</v>
      </c>
      <c r="BA22" s="68">
        <v>1984649.71</v>
      </c>
      <c r="BB22" s="68">
        <v>17996</v>
      </c>
      <c r="BC22" s="68">
        <v>294222.73300000001</v>
      </c>
      <c r="BD22" s="68">
        <v>0</v>
      </c>
      <c r="BE22" s="68">
        <v>0</v>
      </c>
      <c r="BF22" s="68">
        <v>11370</v>
      </c>
      <c r="BG22" s="68">
        <v>87002.517999999996</v>
      </c>
      <c r="BH22" s="68">
        <v>116391</v>
      </c>
      <c r="BI22" s="68">
        <v>2752316.5329999998</v>
      </c>
      <c r="BJ22" s="68">
        <v>71114</v>
      </c>
      <c r="BK22" s="68">
        <v>1408647.3160000001</v>
      </c>
      <c r="BL22" s="68">
        <v>746129</v>
      </c>
      <c r="BM22" s="68">
        <v>16640329.234999999</v>
      </c>
      <c r="BN22" s="68">
        <v>1887</v>
      </c>
      <c r="BO22" s="68">
        <v>8220.5619999999999</v>
      </c>
      <c r="BP22" s="68">
        <v>532</v>
      </c>
      <c r="BQ22" s="68">
        <v>12112.303</v>
      </c>
      <c r="BR22" s="68">
        <v>24489955</v>
      </c>
      <c r="BS22" s="68">
        <v>56100759.758000001</v>
      </c>
      <c r="BT22" s="52"/>
      <c r="BU22" s="50">
        <v>110.13122496860417</v>
      </c>
      <c r="BV22" s="50">
        <v>106.01109336278594</v>
      </c>
    </row>
    <row r="23" spans="1:74" s="102" customFormat="1">
      <c r="A23" s="321" t="s">
        <v>546</v>
      </c>
      <c r="B23" s="52">
        <v>97111860</v>
      </c>
      <c r="C23" s="52">
        <v>1019168612.7589999</v>
      </c>
      <c r="D23" s="52">
        <v>73305665</v>
      </c>
      <c r="E23" s="52">
        <v>807567349.66799998</v>
      </c>
      <c r="F23" s="52">
        <v>26713039</v>
      </c>
      <c r="G23" s="52">
        <v>316368152.63599998</v>
      </c>
      <c r="H23" s="52">
        <v>49549</v>
      </c>
      <c r="I23" s="52">
        <v>636172.61899999995</v>
      </c>
      <c r="J23" s="52">
        <v>7306287</v>
      </c>
      <c r="K23" s="52">
        <v>73976212.781000003</v>
      </c>
      <c r="L23" s="52">
        <v>39236790</v>
      </c>
      <c r="M23" s="52">
        <v>416586811.63200003</v>
      </c>
      <c r="N23" s="52">
        <v>0</v>
      </c>
      <c r="O23" s="52">
        <v>0</v>
      </c>
      <c r="P23" s="52">
        <v>68316</v>
      </c>
      <c r="Q23" s="52">
        <v>711560.51399999997</v>
      </c>
      <c r="R23" s="52">
        <v>3584914</v>
      </c>
      <c r="S23" s="52">
        <v>124348790.72499999</v>
      </c>
      <c r="T23" s="52">
        <v>0</v>
      </c>
      <c r="U23" s="52">
        <v>0</v>
      </c>
      <c r="V23" s="52">
        <v>61000</v>
      </c>
      <c r="W23" s="52">
        <v>10574022.16</v>
      </c>
      <c r="X23" s="52">
        <v>1215</v>
      </c>
      <c r="Y23" s="52">
        <v>19713.423999999999</v>
      </c>
      <c r="Z23" s="52">
        <v>1922792</v>
      </c>
      <c r="AA23" s="52">
        <v>14664293.598999999</v>
      </c>
      <c r="AB23" s="52">
        <v>1647</v>
      </c>
      <c r="AC23" s="52">
        <v>174714.51199999999</v>
      </c>
      <c r="AD23" s="52">
        <v>0</v>
      </c>
      <c r="AE23" s="52">
        <v>0</v>
      </c>
      <c r="AF23" s="52">
        <v>2796</v>
      </c>
      <c r="AG23" s="52">
        <v>85701.812000000005</v>
      </c>
      <c r="AH23" s="52">
        <v>181</v>
      </c>
      <c r="AI23" s="52">
        <v>11164.74</v>
      </c>
      <c r="AJ23" s="52">
        <v>2085</v>
      </c>
      <c r="AK23" s="52">
        <v>69842.073999999993</v>
      </c>
      <c r="AL23" s="52">
        <v>1522</v>
      </c>
      <c r="AM23" s="52">
        <v>653174.45499999996</v>
      </c>
      <c r="AN23" s="52">
        <v>0</v>
      </c>
      <c r="AO23" s="52">
        <v>0</v>
      </c>
      <c r="AP23" s="52">
        <v>3383</v>
      </c>
      <c r="AQ23" s="52">
        <v>379527.46500000003</v>
      </c>
      <c r="AR23" s="52">
        <v>15887</v>
      </c>
      <c r="AS23" s="52">
        <v>465323.72499999998</v>
      </c>
      <c r="AT23" s="52">
        <v>3638</v>
      </c>
      <c r="AU23" s="52">
        <v>11928.514999999999</v>
      </c>
      <c r="AV23" s="52">
        <v>238</v>
      </c>
      <c r="AW23" s="52">
        <v>61823.347999999998</v>
      </c>
      <c r="AX23" s="52">
        <v>4215365</v>
      </c>
      <c r="AY23" s="52">
        <v>15321076.613</v>
      </c>
      <c r="AZ23" s="52">
        <v>1939</v>
      </c>
      <c r="BA23" s="52">
        <v>1570772.37</v>
      </c>
      <c r="BB23" s="52">
        <v>9735</v>
      </c>
      <c r="BC23" s="52">
        <v>174636.829</v>
      </c>
      <c r="BD23" s="52">
        <v>0</v>
      </c>
      <c r="BE23" s="52">
        <v>0</v>
      </c>
      <c r="BF23" s="52">
        <v>7485</v>
      </c>
      <c r="BG23" s="52">
        <v>49509.538</v>
      </c>
      <c r="BH23" s="52">
        <v>63280</v>
      </c>
      <c r="BI23" s="52">
        <v>1497944.335</v>
      </c>
      <c r="BJ23" s="52">
        <v>52455</v>
      </c>
      <c r="BK23" s="52">
        <v>1000716.0110000001</v>
      </c>
      <c r="BL23" s="52">
        <v>372930</v>
      </c>
      <c r="BM23" s="52">
        <v>7792317.1090000002</v>
      </c>
      <c r="BN23" s="52">
        <v>1353</v>
      </c>
      <c r="BO23" s="52">
        <v>6057.826</v>
      </c>
      <c r="BP23" s="52">
        <v>274</v>
      </c>
      <c r="BQ23" s="52">
        <v>8323.527</v>
      </c>
      <c r="BR23" s="52">
        <v>13411765</v>
      </c>
      <c r="BS23" s="52">
        <v>31948327.864999998</v>
      </c>
      <c r="BT23" s="52"/>
      <c r="BU23" s="50">
        <v>109.57534055715608</v>
      </c>
      <c r="BV23" s="50">
        <v>106.4465134004972</v>
      </c>
    </row>
    <row r="24" spans="1:74" s="102" customFormat="1">
      <c r="A24" s="321" t="s">
        <v>547</v>
      </c>
      <c r="B24" s="52">
        <v>21456643</v>
      </c>
      <c r="C24" s="52">
        <v>211070103.81</v>
      </c>
      <c r="D24" s="52">
        <v>15702332</v>
      </c>
      <c r="E24" s="52">
        <v>181047964.27500001</v>
      </c>
      <c r="F24" s="52">
        <v>9855381</v>
      </c>
      <c r="G24" s="52">
        <v>117543670.57099999</v>
      </c>
      <c r="H24" s="52">
        <v>10350</v>
      </c>
      <c r="I24" s="52">
        <v>123065.917</v>
      </c>
      <c r="J24" s="52">
        <v>2012799</v>
      </c>
      <c r="K24" s="52">
        <v>21225369.697999999</v>
      </c>
      <c r="L24" s="52">
        <v>3823802</v>
      </c>
      <c r="M24" s="52">
        <v>42155858.089000002</v>
      </c>
      <c r="N24" s="52">
        <v>0</v>
      </c>
      <c r="O24" s="52">
        <v>0</v>
      </c>
      <c r="P24" s="52">
        <v>10228</v>
      </c>
      <c r="Q24" s="52">
        <v>115078.349</v>
      </c>
      <c r="R24" s="52">
        <v>404318</v>
      </c>
      <c r="S24" s="52">
        <v>13606187.422</v>
      </c>
      <c r="T24" s="52">
        <v>0</v>
      </c>
      <c r="U24" s="52">
        <v>0</v>
      </c>
      <c r="V24" s="52">
        <v>20720</v>
      </c>
      <c r="W24" s="52">
        <v>1175547.327</v>
      </c>
      <c r="X24" s="52">
        <v>1322</v>
      </c>
      <c r="Y24" s="52">
        <v>35716.006999999998</v>
      </c>
      <c r="Z24" s="52">
        <v>339043</v>
      </c>
      <c r="AA24" s="52">
        <v>2008355.9709999999</v>
      </c>
      <c r="AB24" s="52">
        <v>822</v>
      </c>
      <c r="AC24" s="52">
        <v>73579.581000000006</v>
      </c>
      <c r="AD24" s="52">
        <v>0</v>
      </c>
      <c r="AE24" s="52">
        <v>0</v>
      </c>
      <c r="AF24" s="52">
        <v>490</v>
      </c>
      <c r="AG24" s="52">
        <v>46109.605000000003</v>
      </c>
      <c r="AH24" s="52">
        <v>0</v>
      </c>
      <c r="AI24" s="52">
        <v>0</v>
      </c>
      <c r="AJ24" s="52">
        <v>0</v>
      </c>
      <c r="AK24" s="52">
        <v>0</v>
      </c>
      <c r="AL24" s="52">
        <v>106</v>
      </c>
      <c r="AM24" s="52">
        <v>35987.546000000002</v>
      </c>
      <c r="AN24" s="52">
        <v>0</v>
      </c>
      <c r="AO24" s="52">
        <v>0</v>
      </c>
      <c r="AP24" s="52">
        <v>855</v>
      </c>
      <c r="AQ24" s="52">
        <v>87998.289000000004</v>
      </c>
      <c r="AR24" s="52">
        <v>1274</v>
      </c>
      <c r="AS24" s="52">
        <v>37052.256000000001</v>
      </c>
      <c r="AT24" s="52">
        <v>401</v>
      </c>
      <c r="AU24" s="52">
        <v>1021.482</v>
      </c>
      <c r="AV24" s="52">
        <v>22</v>
      </c>
      <c r="AW24" s="52">
        <v>1841.799</v>
      </c>
      <c r="AX24" s="52">
        <v>1011080</v>
      </c>
      <c r="AY24" s="52">
        <v>2559721.963</v>
      </c>
      <c r="AZ24" s="52">
        <v>665</v>
      </c>
      <c r="BA24" s="52">
        <v>630951.68999999994</v>
      </c>
      <c r="BB24" s="52">
        <v>2321</v>
      </c>
      <c r="BC24" s="52">
        <v>35617.597999999998</v>
      </c>
      <c r="BD24" s="52">
        <v>0</v>
      </c>
      <c r="BE24" s="52">
        <v>0</v>
      </c>
      <c r="BF24" s="52">
        <v>10223</v>
      </c>
      <c r="BG24" s="52">
        <v>48023.957000000002</v>
      </c>
      <c r="BH24" s="52">
        <v>21627</v>
      </c>
      <c r="BI24" s="52">
        <v>366677.29200000002</v>
      </c>
      <c r="BJ24" s="52">
        <v>6126</v>
      </c>
      <c r="BK24" s="52">
        <v>50707.425000000003</v>
      </c>
      <c r="BL24" s="52">
        <v>98140</v>
      </c>
      <c r="BM24" s="52">
        <v>1634992.4580000001</v>
      </c>
      <c r="BN24" s="52">
        <v>273</v>
      </c>
      <c r="BO24" s="52">
        <v>1113.306</v>
      </c>
      <c r="BP24" s="52">
        <v>60</v>
      </c>
      <c r="BQ24" s="52">
        <v>1045.654</v>
      </c>
      <c r="BR24" s="52">
        <v>3824195</v>
      </c>
      <c r="BS24" s="52">
        <v>7468812.5580000002</v>
      </c>
      <c r="BT24" s="52"/>
      <c r="BU24" s="50">
        <v>107.7707916154265</v>
      </c>
      <c r="BV24" s="50">
        <v>105.25082932376854</v>
      </c>
    </row>
    <row r="25" spans="1:74" s="102" customFormat="1">
      <c r="A25" s="321" t="s">
        <v>548</v>
      </c>
      <c r="B25" s="52">
        <v>9633491</v>
      </c>
      <c r="C25" s="52">
        <v>102284902.811</v>
      </c>
      <c r="D25" s="52">
        <v>7262578</v>
      </c>
      <c r="E25" s="52">
        <v>90390894.031000003</v>
      </c>
      <c r="F25" s="52">
        <v>4498846</v>
      </c>
      <c r="G25" s="52">
        <v>57965648.696999997</v>
      </c>
      <c r="H25" s="52">
        <v>4170</v>
      </c>
      <c r="I25" s="52">
        <v>63568.195</v>
      </c>
      <c r="J25" s="52">
        <v>844777</v>
      </c>
      <c r="K25" s="52">
        <v>9645441.398</v>
      </c>
      <c r="L25" s="52">
        <v>1914785</v>
      </c>
      <c r="M25" s="52">
        <v>22716235.741</v>
      </c>
      <c r="N25" s="52">
        <v>0</v>
      </c>
      <c r="O25" s="52">
        <v>0</v>
      </c>
      <c r="P25" s="52">
        <v>1185</v>
      </c>
      <c r="Q25" s="52">
        <v>13829.486999999999</v>
      </c>
      <c r="R25" s="52">
        <v>73430</v>
      </c>
      <c r="S25" s="52">
        <v>3891462.3259999999</v>
      </c>
      <c r="T25" s="52">
        <v>0</v>
      </c>
      <c r="U25" s="52">
        <v>0</v>
      </c>
      <c r="V25" s="52">
        <v>2530</v>
      </c>
      <c r="W25" s="52">
        <v>374521.772</v>
      </c>
      <c r="X25" s="52">
        <v>535</v>
      </c>
      <c r="Y25" s="52">
        <v>18237.769</v>
      </c>
      <c r="Z25" s="52">
        <v>115093</v>
      </c>
      <c r="AA25" s="52">
        <v>636624.60699999996</v>
      </c>
      <c r="AB25" s="52">
        <v>768</v>
      </c>
      <c r="AC25" s="52">
        <v>56204.834999999999</v>
      </c>
      <c r="AD25" s="52">
        <v>0</v>
      </c>
      <c r="AE25" s="52">
        <v>0</v>
      </c>
      <c r="AF25" s="52">
        <v>390</v>
      </c>
      <c r="AG25" s="52">
        <v>43100.696000000004</v>
      </c>
      <c r="AH25" s="52">
        <v>0</v>
      </c>
      <c r="AI25" s="52">
        <v>0</v>
      </c>
      <c r="AJ25" s="52">
        <v>0</v>
      </c>
      <c r="AK25" s="52">
        <v>0</v>
      </c>
      <c r="AL25" s="52">
        <v>98</v>
      </c>
      <c r="AM25" s="52">
        <v>24104.446</v>
      </c>
      <c r="AN25" s="52">
        <v>0</v>
      </c>
      <c r="AO25" s="52">
        <v>0</v>
      </c>
      <c r="AP25" s="52">
        <v>388</v>
      </c>
      <c r="AQ25" s="52">
        <v>43428.322999999997</v>
      </c>
      <c r="AR25" s="52">
        <v>109</v>
      </c>
      <c r="AS25" s="52">
        <v>5594.232</v>
      </c>
      <c r="AT25" s="52">
        <v>176</v>
      </c>
      <c r="AU25" s="52">
        <v>405.33</v>
      </c>
      <c r="AV25" s="52">
        <v>9</v>
      </c>
      <c r="AW25" s="52">
        <v>1521.23</v>
      </c>
      <c r="AX25" s="52">
        <v>485698</v>
      </c>
      <c r="AY25" s="52">
        <v>1260077.9040000001</v>
      </c>
      <c r="AZ25" s="52">
        <v>440</v>
      </c>
      <c r="BA25" s="52">
        <v>628809.44999999995</v>
      </c>
      <c r="BB25" s="52">
        <v>2081</v>
      </c>
      <c r="BC25" s="52">
        <v>32836.165000000001</v>
      </c>
      <c r="BD25" s="52">
        <v>0</v>
      </c>
      <c r="BE25" s="52">
        <v>0</v>
      </c>
      <c r="BF25" s="52">
        <v>248</v>
      </c>
      <c r="BG25" s="52">
        <v>4617.009</v>
      </c>
      <c r="BH25" s="52">
        <v>8310</v>
      </c>
      <c r="BI25" s="52">
        <v>143272.83499999999</v>
      </c>
      <c r="BJ25" s="52">
        <v>1925</v>
      </c>
      <c r="BK25" s="52">
        <v>23757.421999999999</v>
      </c>
      <c r="BL25" s="52">
        <v>48635</v>
      </c>
      <c r="BM25" s="52">
        <v>806841.14300000004</v>
      </c>
      <c r="BN25" s="52">
        <v>143</v>
      </c>
      <c r="BO25" s="52">
        <v>682.178</v>
      </c>
      <c r="BP25" s="52">
        <v>29</v>
      </c>
      <c r="BQ25" s="52">
        <v>2800.1379999999999</v>
      </c>
      <c r="BR25" s="52">
        <v>1628693</v>
      </c>
      <c r="BS25" s="52">
        <v>3881279.483</v>
      </c>
      <c r="BT25" s="52"/>
      <c r="BU25" s="50">
        <v>110.58339207740741</v>
      </c>
      <c r="BV25" s="50">
        <v>106.20318944997109</v>
      </c>
    </row>
    <row r="26" spans="1:74" s="102" customFormat="1">
      <c r="A26" s="303" t="s">
        <v>549</v>
      </c>
      <c r="B26" s="61">
        <v>10721540</v>
      </c>
      <c r="C26" s="61">
        <v>121395919.04099999</v>
      </c>
      <c r="D26" s="61">
        <v>7903401</v>
      </c>
      <c r="E26" s="61">
        <v>105264146.925</v>
      </c>
      <c r="F26" s="61">
        <v>4925422</v>
      </c>
      <c r="G26" s="61">
        <v>68717986.009000003</v>
      </c>
      <c r="H26" s="61">
        <v>13486</v>
      </c>
      <c r="I26" s="61">
        <v>274910.06900000002</v>
      </c>
      <c r="J26" s="61">
        <v>1063786</v>
      </c>
      <c r="K26" s="61">
        <v>12971983.720000001</v>
      </c>
      <c r="L26" s="61">
        <v>1900707</v>
      </c>
      <c r="M26" s="61">
        <v>23299267.127</v>
      </c>
      <c r="N26" s="61">
        <v>0</v>
      </c>
      <c r="O26" s="61">
        <v>0</v>
      </c>
      <c r="P26" s="61">
        <v>13932</v>
      </c>
      <c r="Q26" s="61">
        <v>291510.891</v>
      </c>
      <c r="R26" s="61">
        <v>133438</v>
      </c>
      <c r="S26" s="61">
        <v>6516874.1529999999</v>
      </c>
      <c r="T26" s="61">
        <v>0</v>
      </c>
      <c r="U26" s="61">
        <v>0</v>
      </c>
      <c r="V26" s="61">
        <v>14851</v>
      </c>
      <c r="W26" s="61">
        <v>810975.45499999996</v>
      </c>
      <c r="X26" s="61">
        <v>862</v>
      </c>
      <c r="Y26" s="61">
        <v>16780.419999999998</v>
      </c>
      <c r="Z26" s="61">
        <v>171220</v>
      </c>
      <c r="AA26" s="61">
        <v>1026981.776</v>
      </c>
      <c r="AB26" s="61">
        <v>746</v>
      </c>
      <c r="AC26" s="61">
        <v>61135.302000000003</v>
      </c>
      <c r="AD26" s="61">
        <v>0</v>
      </c>
      <c r="AE26" s="61">
        <v>0</v>
      </c>
      <c r="AF26" s="61">
        <v>495</v>
      </c>
      <c r="AG26" s="61">
        <v>56340.813999999998</v>
      </c>
      <c r="AH26" s="61">
        <v>26</v>
      </c>
      <c r="AI26" s="61">
        <v>940.25599999999997</v>
      </c>
      <c r="AJ26" s="61">
        <v>12</v>
      </c>
      <c r="AK26" s="61">
        <v>420.88</v>
      </c>
      <c r="AL26" s="61">
        <v>122</v>
      </c>
      <c r="AM26" s="61">
        <v>48001.678999999996</v>
      </c>
      <c r="AN26" s="61">
        <v>0</v>
      </c>
      <c r="AO26" s="61">
        <v>0</v>
      </c>
      <c r="AP26" s="61">
        <v>438</v>
      </c>
      <c r="AQ26" s="61">
        <v>45756.872000000003</v>
      </c>
      <c r="AR26" s="61">
        <v>468</v>
      </c>
      <c r="AS26" s="61">
        <v>13407.754000000001</v>
      </c>
      <c r="AT26" s="61">
        <v>327</v>
      </c>
      <c r="AU26" s="61">
        <v>578.78800000000001</v>
      </c>
      <c r="AV26" s="61">
        <v>17</v>
      </c>
      <c r="AW26" s="61">
        <v>2415.5100000000002</v>
      </c>
      <c r="AX26" s="61">
        <v>631248</v>
      </c>
      <c r="AY26" s="61">
        <v>1750093.4739999999</v>
      </c>
      <c r="AZ26" s="61">
        <v>196</v>
      </c>
      <c r="BA26" s="61">
        <v>17042.650000000001</v>
      </c>
      <c r="BB26" s="61">
        <v>2684</v>
      </c>
      <c r="BC26" s="61">
        <v>40371.790999999997</v>
      </c>
      <c r="BD26" s="61">
        <v>0</v>
      </c>
      <c r="BE26" s="61">
        <v>0</v>
      </c>
      <c r="BF26" s="61">
        <v>476</v>
      </c>
      <c r="BG26" s="61">
        <v>9029.5589999999993</v>
      </c>
      <c r="BH26" s="61">
        <v>9623</v>
      </c>
      <c r="BI26" s="61">
        <v>188385.47099999999</v>
      </c>
      <c r="BJ26" s="61">
        <v>3041</v>
      </c>
      <c r="BK26" s="61">
        <v>40936.491000000002</v>
      </c>
      <c r="BL26" s="61">
        <v>59779</v>
      </c>
      <c r="BM26" s="61">
        <v>1011819.708</v>
      </c>
      <c r="BN26" s="61">
        <v>182</v>
      </c>
      <c r="BO26" s="61">
        <v>899.54499999999996</v>
      </c>
      <c r="BP26" s="61">
        <v>35</v>
      </c>
      <c r="BQ26" s="61">
        <v>1251.778</v>
      </c>
      <c r="BR26" s="61">
        <v>1773921</v>
      </c>
      <c r="BS26" s="61">
        <v>4179821.0989999999</v>
      </c>
      <c r="BT26" s="52"/>
      <c r="BU26" s="59">
        <v>112.85003616050486</v>
      </c>
      <c r="BV26" s="59">
        <v>106.90196067491623</v>
      </c>
    </row>
    <row r="27" spans="1:74" s="102" customFormat="1">
      <c r="A27" s="321" t="s">
        <v>550</v>
      </c>
      <c r="B27" s="68">
        <v>7343113</v>
      </c>
      <c r="C27" s="68">
        <v>81240617.378000006</v>
      </c>
      <c r="D27" s="68">
        <v>5322935</v>
      </c>
      <c r="E27" s="68">
        <v>71641075.037</v>
      </c>
      <c r="F27" s="68">
        <v>3327389</v>
      </c>
      <c r="G27" s="68">
        <v>47458757.659000002</v>
      </c>
      <c r="H27" s="68">
        <v>7587</v>
      </c>
      <c r="I27" s="68">
        <v>85382.376000000004</v>
      </c>
      <c r="J27" s="68">
        <v>695844</v>
      </c>
      <c r="K27" s="68">
        <v>8083708.5980000002</v>
      </c>
      <c r="L27" s="68">
        <v>1292115</v>
      </c>
      <c r="M27" s="68">
        <v>16013226.403999999</v>
      </c>
      <c r="N27" s="68">
        <v>0</v>
      </c>
      <c r="O27" s="68">
        <v>0</v>
      </c>
      <c r="P27" s="68">
        <v>1463</v>
      </c>
      <c r="Q27" s="68">
        <v>13366.772000000001</v>
      </c>
      <c r="R27" s="68">
        <v>72622</v>
      </c>
      <c r="S27" s="68">
        <v>3632737.68</v>
      </c>
      <c r="T27" s="68">
        <v>0</v>
      </c>
      <c r="U27" s="68">
        <v>0</v>
      </c>
      <c r="V27" s="68">
        <v>4116</v>
      </c>
      <c r="W27" s="68">
        <v>368806.66899999999</v>
      </c>
      <c r="X27" s="68">
        <v>386</v>
      </c>
      <c r="Y27" s="68">
        <v>6967.375</v>
      </c>
      <c r="Z27" s="68">
        <v>150253</v>
      </c>
      <c r="AA27" s="68">
        <v>704351.99100000004</v>
      </c>
      <c r="AB27" s="68">
        <v>479</v>
      </c>
      <c r="AC27" s="68">
        <v>46181.709000000003</v>
      </c>
      <c r="AD27" s="68">
        <v>0</v>
      </c>
      <c r="AE27" s="68">
        <v>0</v>
      </c>
      <c r="AF27" s="68">
        <v>185</v>
      </c>
      <c r="AG27" s="68">
        <v>18860.607</v>
      </c>
      <c r="AH27" s="68">
        <v>0</v>
      </c>
      <c r="AI27" s="68">
        <v>0</v>
      </c>
      <c r="AJ27" s="68">
        <v>14</v>
      </c>
      <c r="AK27" s="68">
        <v>168.19</v>
      </c>
      <c r="AL27" s="68">
        <v>92</v>
      </c>
      <c r="AM27" s="68">
        <v>16957.103999999999</v>
      </c>
      <c r="AN27" s="68">
        <v>0</v>
      </c>
      <c r="AO27" s="68">
        <v>0</v>
      </c>
      <c r="AP27" s="68">
        <v>416</v>
      </c>
      <c r="AQ27" s="68">
        <v>42381.650999999998</v>
      </c>
      <c r="AR27" s="68">
        <v>113</v>
      </c>
      <c r="AS27" s="68">
        <v>5995.4650000000001</v>
      </c>
      <c r="AT27" s="68">
        <v>124</v>
      </c>
      <c r="AU27" s="68">
        <v>270.53800000000001</v>
      </c>
      <c r="AV27" s="68">
        <v>10</v>
      </c>
      <c r="AW27" s="68">
        <v>972.64599999999996</v>
      </c>
      <c r="AX27" s="68">
        <v>467450</v>
      </c>
      <c r="AY27" s="68">
        <v>1224229.111</v>
      </c>
      <c r="AZ27" s="68">
        <v>40</v>
      </c>
      <c r="BA27" s="68">
        <v>4855.41</v>
      </c>
      <c r="BB27" s="68">
        <v>1468</v>
      </c>
      <c r="BC27" s="68">
        <v>22064.036</v>
      </c>
      <c r="BD27" s="68">
        <v>0</v>
      </c>
      <c r="BE27" s="68">
        <v>0</v>
      </c>
      <c r="BF27" s="68">
        <v>339</v>
      </c>
      <c r="BG27" s="68">
        <v>2305.9679999999998</v>
      </c>
      <c r="BH27" s="68">
        <v>8287</v>
      </c>
      <c r="BI27" s="68">
        <v>143414.18100000001</v>
      </c>
      <c r="BJ27" s="68">
        <v>2916</v>
      </c>
      <c r="BK27" s="68">
        <v>61516.82</v>
      </c>
      <c r="BL27" s="68">
        <v>33651</v>
      </c>
      <c r="BM27" s="68">
        <v>598586.31700000004</v>
      </c>
      <c r="BN27" s="68">
        <v>96</v>
      </c>
      <c r="BO27" s="68">
        <v>458.48399999999998</v>
      </c>
      <c r="BP27" s="68">
        <v>16</v>
      </c>
      <c r="BQ27" s="68">
        <v>138.81299999999999</v>
      </c>
      <c r="BR27" s="68">
        <v>1275642</v>
      </c>
      <c r="BS27" s="68">
        <v>2683954.804</v>
      </c>
      <c r="BT27" s="52"/>
      <c r="BU27" s="50">
        <v>114.42925566496353</v>
      </c>
      <c r="BV27" s="50">
        <v>106.51084922929988</v>
      </c>
    </row>
    <row r="28" spans="1:74" s="102" customFormat="1">
      <c r="A28" s="321" t="s">
        <v>551</v>
      </c>
      <c r="B28" s="52">
        <v>8228693</v>
      </c>
      <c r="C28" s="52">
        <v>80456701.655000001</v>
      </c>
      <c r="D28" s="52">
        <v>6027844</v>
      </c>
      <c r="E28" s="52">
        <v>67068365.534000002</v>
      </c>
      <c r="F28" s="52">
        <v>3491613</v>
      </c>
      <c r="G28" s="52">
        <v>40619080.292999998</v>
      </c>
      <c r="H28" s="52">
        <v>385</v>
      </c>
      <c r="I28" s="52">
        <v>2743.3850000000002</v>
      </c>
      <c r="J28" s="52">
        <v>872856</v>
      </c>
      <c r="K28" s="52">
        <v>8788905.7670000009</v>
      </c>
      <c r="L28" s="52">
        <v>1662990</v>
      </c>
      <c r="M28" s="52">
        <v>17657636.089000002</v>
      </c>
      <c r="N28" s="52">
        <v>0</v>
      </c>
      <c r="O28" s="52">
        <v>0</v>
      </c>
      <c r="P28" s="52">
        <v>3387</v>
      </c>
      <c r="Q28" s="52">
        <v>44254.368999999999</v>
      </c>
      <c r="R28" s="52">
        <v>146893</v>
      </c>
      <c r="S28" s="52">
        <v>6503221.4910000004</v>
      </c>
      <c r="T28" s="52">
        <v>0</v>
      </c>
      <c r="U28" s="52">
        <v>0</v>
      </c>
      <c r="V28" s="52">
        <v>11349</v>
      </c>
      <c r="W28" s="52">
        <v>763781.43</v>
      </c>
      <c r="X28" s="52">
        <v>522</v>
      </c>
      <c r="Y28" s="52">
        <v>6572.7120000000004</v>
      </c>
      <c r="Z28" s="52">
        <v>108945</v>
      </c>
      <c r="AA28" s="52">
        <v>713133.60199999996</v>
      </c>
      <c r="AB28" s="52">
        <v>376</v>
      </c>
      <c r="AC28" s="52">
        <v>46989.493999999999</v>
      </c>
      <c r="AD28" s="52">
        <v>0</v>
      </c>
      <c r="AE28" s="52">
        <v>0</v>
      </c>
      <c r="AF28" s="52">
        <v>248</v>
      </c>
      <c r="AG28" s="52">
        <v>21130.883999999998</v>
      </c>
      <c r="AH28" s="52">
        <v>0</v>
      </c>
      <c r="AI28" s="52">
        <v>0</v>
      </c>
      <c r="AJ28" s="52">
        <v>105</v>
      </c>
      <c r="AK28" s="52">
        <v>2854.172</v>
      </c>
      <c r="AL28" s="52">
        <v>87</v>
      </c>
      <c r="AM28" s="52">
        <v>34502.589999999997</v>
      </c>
      <c r="AN28" s="52">
        <v>0</v>
      </c>
      <c r="AO28" s="52">
        <v>0</v>
      </c>
      <c r="AP28" s="52">
        <v>297</v>
      </c>
      <c r="AQ28" s="52">
        <v>33446.442000000003</v>
      </c>
      <c r="AR28" s="52">
        <v>851</v>
      </c>
      <c r="AS28" s="52">
        <v>23814.964</v>
      </c>
      <c r="AT28" s="52">
        <v>211</v>
      </c>
      <c r="AU28" s="52">
        <v>569.53899999999999</v>
      </c>
      <c r="AV28" s="52">
        <v>16</v>
      </c>
      <c r="AW28" s="52">
        <v>2625.7860000000001</v>
      </c>
      <c r="AX28" s="52">
        <v>399916</v>
      </c>
      <c r="AY28" s="52">
        <v>1329970.693</v>
      </c>
      <c r="AZ28" s="52">
        <v>128</v>
      </c>
      <c r="BA28" s="52">
        <v>119603.96</v>
      </c>
      <c r="BB28" s="52">
        <v>972</v>
      </c>
      <c r="BC28" s="52">
        <v>16407.149000000001</v>
      </c>
      <c r="BD28" s="52">
        <v>0</v>
      </c>
      <c r="BE28" s="52">
        <v>0</v>
      </c>
      <c r="BF28" s="52">
        <v>179</v>
      </c>
      <c r="BG28" s="52">
        <v>3215.6849999999999</v>
      </c>
      <c r="BH28" s="52">
        <v>5298</v>
      </c>
      <c r="BI28" s="52">
        <v>94350.176999999996</v>
      </c>
      <c r="BJ28" s="52">
        <v>3553</v>
      </c>
      <c r="BK28" s="52">
        <v>30296.370999999999</v>
      </c>
      <c r="BL28" s="52">
        <v>29242</v>
      </c>
      <c r="BM28" s="52">
        <v>494735.55699999997</v>
      </c>
      <c r="BN28" s="52">
        <v>89</v>
      </c>
      <c r="BO28" s="52">
        <v>431.99200000000002</v>
      </c>
      <c r="BP28" s="52">
        <v>10</v>
      </c>
      <c r="BQ28" s="52">
        <v>53.045999999999999</v>
      </c>
      <c r="BR28" s="52">
        <v>1488175</v>
      </c>
      <c r="BS28" s="52">
        <v>3102374.0159999998</v>
      </c>
      <c r="BT28" s="52"/>
      <c r="BU28" s="50">
        <v>112.34860907260129</v>
      </c>
      <c r="BV28" s="50">
        <v>107.49744341503904</v>
      </c>
    </row>
    <row r="29" spans="1:74" s="102" customFormat="1">
      <c r="A29" s="321" t="s">
        <v>552</v>
      </c>
      <c r="B29" s="52">
        <v>18204170</v>
      </c>
      <c r="C29" s="52">
        <v>191676352.08399999</v>
      </c>
      <c r="D29" s="52">
        <v>13913406</v>
      </c>
      <c r="E29" s="52">
        <v>169815294.37900001</v>
      </c>
      <c r="F29" s="52">
        <v>7717871</v>
      </c>
      <c r="G29" s="52">
        <v>97825788.912</v>
      </c>
      <c r="H29" s="52">
        <v>1057</v>
      </c>
      <c r="I29" s="52">
        <v>11422.718999999999</v>
      </c>
      <c r="J29" s="52">
        <v>1765934</v>
      </c>
      <c r="K29" s="52">
        <v>20319362.976</v>
      </c>
      <c r="L29" s="52">
        <v>4428544</v>
      </c>
      <c r="M29" s="52">
        <v>51658719.772</v>
      </c>
      <c r="N29" s="52">
        <v>0</v>
      </c>
      <c r="O29" s="52">
        <v>0</v>
      </c>
      <c r="P29" s="52">
        <v>4600</v>
      </c>
      <c r="Q29" s="52">
        <v>64187.535000000003</v>
      </c>
      <c r="R29" s="52">
        <v>207275</v>
      </c>
      <c r="S29" s="52">
        <v>8358790.9510000004</v>
      </c>
      <c r="T29" s="52">
        <v>0</v>
      </c>
      <c r="U29" s="52">
        <v>0</v>
      </c>
      <c r="V29" s="52">
        <v>7568</v>
      </c>
      <c r="W29" s="52">
        <v>1071558.4539999999</v>
      </c>
      <c r="X29" s="52">
        <v>733</v>
      </c>
      <c r="Y29" s="52">
        <v>9236.9110000000001</v>
      </c>
      <c r="Z29" s="52">
        <v>342985</v>
      </c>
      <c r="AA29" s="52">
        <v>1466311.804</v>
      </c>
      <c r="AB29" s="52">
        <v>1179</v>
      </c>
      <c r="AC29" s="52">
        <v>100555.48699999999</v>
      </c>
      <c r="AD29" s="52">
        <v>0</v>
      </c>
      <c r="AE29" s="52">
        <v>0</v>
      </c>
      <c r="AF29" s="52">
        <v>1339</v>
      </c>
      <c r="AG29" s="52">
        <v>144584.658</v>
      </c>
      <c r="AH29" s="52">
        <v>0</v>
      </c>
      <c r="AI29" s="52">
        <v>0</v>
      </c>
      <c r="AJ29" s="52">
        <v>30</v>
      </c>
      <c r="AK29" s="52">
        <v>324.45</v>
      </c>
      <c r="AL29" s="52">
        <v>303</v>
      </c>
      <c r="AM29" s="52">
        <v>94138.745999999999</v>
      </c>
      <c r="AN29" s="52">
        <v>0</v>
      </c>
      <c r="AO29" s="52">
        <v>0</v>
      </c>
      <c r="AP29" s="52">
        <v>960</v>
      </c>
      <c r="AQ29" s="52">
        <v>132212.87100000001</v>
      </c>
      <c r="AR29" s="52">
        <v>4893</v>
      </c>
      <c r="AS29" s="52">
        <v>136942.03099999999</v>
      </c>
      <c r="AT29" s="52">
        <v>647</v>
      </c>
      <c r="AU29" s="52">
        <v>3030.194</v>
      </c>
      <c r="AV29" s="52">
        <v>48</v>
      </c>
      <c r="AW29" s="52">
        <v>17393.421999999999</v>
      </c>
      <c r="AX29" s="52">
        <v>1104544</v>
      </c>
      <c r="AY29" s="52">
        <v>2851078.84</v>
      </c>
      <c r="AZ29" s="52">
        <v>525</v>
      </c>
      <c r="BA29" s="52">
        <v>501882.62</v>
      </c>
      <c r="BB29" s="52">
        <v>2276</v>
      </c>
      <c r="BC29" s="52">
        <v>39752.440999999999</v>
      </c>
      <c r="BD29" s="52">
        <v>0</v>
      </c>
      <c r="BE29" s="52">
        <v>0</v>
      </c>
      <c r="BF29" s="52">
        <v>843</v>
      </c>
      <c r="BG29" s="52">
        <v>7709.41</v>
      </c>
      <c r="BH29" s="52">
        <v>26002</v>
      </c>
      <c r="BI29" s="52">
        <v>465110.61499999999</v>
      </c>
      <c r="BJ29" s="52">
        <v>7704</v>
      </c>
      <c r="BK29" s="52">
        <v>153147.783</v>
      </c>
      <c r="BL29" s="52">
        <v>90629</v>
      </c>
      <c r="BM29" s="52">
        <v>1488486.8540000001</v>
      </c>
      <c r="BN29" s="52">
        <v>181</v>
      </c>
      <c r="BO29" s="52">
        <v>786.74</v>
      </c>
      <c r="BP29" s="52">
        <v>48</v>
      </c>
      <c r="BQ29" s="52">
        <v>1457.1179999999999</v>
      </c>
      <c r="BR29" s="52">
        <v>2485452</v>
      </c>
      <c r="BS29" s="52">
        <v>4752377.7699999996</v>
      </c>
      <c r="BT29" s="52"/>
      <c r="BU29" s="50">
        <v>112.63663731669415</v>
      </c>
      <c r="BV29" s="50">
        <v>106.25363889326525</v>
      </c>
    </row>
    <row r="30" spans="1:74" s="102" customFormat="1">
      <c r="A30" s="321" t="s">
        <v>553</v>
      </c>
      <c r="B30" s="52">
        <v>17201860</v>
      </c>
      <c r="C30" s="52">
        <v>188389773.37900001</v>
      </c>
      <c r="D30" s="52">
        <v>15303501</v>
      </c>
      <c r="E30" s="52">
        <v>170516722.838</v>
      </c>
      <c r="F30" s="52">
        <v>9512933</v>
      </c>
      <c r="G30" s="52">
        <v>110445784.244</v>
      </c>
      <c r="H30" s="52">
        <v>678</v>
      </c>
      <c r="I30" s="52">
        <v>7468.0249999999996</v>
      </c>
      <c r="J30" s="52">
        <v>1881071</v>
      </c>
      <c r="K30" s="52">
        <v>19125412.109999999</v>
      </c>
      <c r="L30" s="52">
        <v>3908819</v>
      </c>
      <c r="M30" s="52">
        <v>40938058.458999999</v>
      </c>
      <c r="N30" s="52">
        <v>0</v>
      </c>
      <c r="O30" s="52">
        <v>0</v>
      </c>
      <c r="P30" s="52">
        <v>10044</v>
      </c>
      <c r="Q30" s="52">
        <v>105870.495</v>
      </c>
      <c r="R30" s="52">
        <v>270504</v>
      </c>
      <c r="S30" s="52">
        <v>10532523.503</v>
      </c>
      <c r="T30" s="52">
        <v>0</v>
      </c>
      <c r="U30" s="52">
        <v>0</v>
      </c>
      <c r="V30" s="52">
        <v>9317</v>
      </c>
      <c r="W30" s="52">
        <v>903706.64599999995</v>
      </c>
      <c r="X30" s="52">
        <v>599</v>
      </c>
      <c r="Y30" s="52">
        <v>7870.8760000000002</v>
      </c>
      <c r="Z30" s="52">
        <v>228334</v>
      </c>
      <c r="AA30" s="52">
        <v>1100950.1510000001</v>
      </c>
      <c r="AB30" s="52">
        <v>375</v>
      </c>
      <c r="AC30" s="52">
        <v>34730.120000000003</v>
      </c>
      <c r="AD30" s="52">
        <v>0</v>
      </c>
      <c r="AE30" s="52">
        <v>0</v>
      </c>
      <c r="AF30" s="52">
        <v>959</v>
      </c>
      <c r="AG30" s="52">
        <v>24068.449000000001</v>
      </c>
      <c r="AH30" s="52">
        <v>12</v>
      </c>
      <c r="AI30" s="52">
        <v>277.05</v>
      </c>
      <c r="AJ30" s="52">
        <v>184</v>
      </c>
      <c r="AK30" s="52">
        <v>6896.7240000000002</v>
      </c>
      <c r="AL30" s="52">
        <v>85</v>
      </c>
      <c r="AM30" s="52">
        <v>23323.162</v>
      </c>
      <c r="AN30" s="52">
        <v>0</v>
      </c>
      <c r="AO30" s="52">
        <v>0</v>
      </c>
      <c r="AP30" s="52">
        <v>780</v>
      </c>
      <c r="AQ30" s="52">
        <v>83958.15</v>
      </c>
      <c r="AR30" s="52">
        <v>1407</v>
      </c>
      <c r="AS30" s="52">
        <v>40041.088000000003</v>
      </c>
      <c r="AT30" s="52">
        <v>702</v>
      </c>
      <c r="AU30" s="52">
        <v>1634.4280000000001</v>
      </c>
      <c r="AV30" s="52">
        <v>53</v>
      </c>
      <c r="AW30" s="52">
        <v>12336.861000000001</v>
      </c>
      <c r="AX30" s="52">
        <v>1272927</v>
      </c>
      <c r="AY30" s="52">
        <v>3362310.281</v>
      </c>
      <c r="AZ30" s="52">
        <v>114</v>
      </c>
      <c r="BA30" s="52">
        <v>8198.9500000000007</v>
      </c>
      <c r="BB30" s="52">
        <v>4075</v>
      </c>
      <c r="BC30" s="52">
        <v>59018.58</v>
      </c>
      <c r="BD30" s="52">
        <v>0</v>
      </c>
      <c r="BE30" s="52">
        <v>0</v>
      </c>
      <c r="BF30" s="52">
        <v>2425</v>
      </c>
      <c r="BG30" s="52">
        <v>13042.225</v>
      </c>
      <c r="BH30" s="52">
        <v>14920</v>
      </c>
      <c r="BI30" s="52">
        <v>254521.079</v>
      </c>
      <c r="BJ30" s="52">
        <v>6300</v>
      </c>
      <c r="BK30" s="52">
        <v>80113.422000000006</v>
      </c>
      <c r="BL30" s="52">
        <v>73269</v>
      </c>
      <c r="BM30" s="52">
        <v>1212249.949</v>
      </c>
      <c r="BN30" s="52">
        <v>409</v>
      </c>
      <c r="BO30" s="52">
        <v>2060.681</v>
      </c>
      <c r="BP30" s="52">
        <v>61</v>
      </c>
      <c r="BQ30" s="52">
        <v>2334.8330000000001</v>
      </c>
      <c r="BR30" s="52">
        <v>504</v>
      </c>
      <c r="BS30" s="52">
        <v>1012.838</v>
      </c>
      <c r="BT30" s="52"/>
      <c r="BU30" s="50">
        <v>114.08452656492621</v>
      </c>
      <c r="BV30" s="50">
        <v>106.97501489521539</v>
      </c>
    </row>
    <row r="31" spans="1:74" s="102" customFormat="1">
      <c r="A31" s="303" t="s">
        <v>554</v>
      </c>
      <c r="B31" s="61">
        <v>31326229</v>
      </c>
      <c r="C31" s="61">
        <v>363433461.477</v>
      </c>
      <c r="D31" s="61">
        <v>27567861</v>
      </c>
      <c r="E31" s="61">
        <v>319365007.27600002</v>
      </c>
      <c r="F31" s="61">
        <v>13586900</v>
      </c>
      <c r="G31" s="61">
        <v>165528384.516</v>
      </c>
      <c r="H31" s="61">
        <v>27087</v>
      </c>
      <c r="I31" s="61">
        <v>371061.723</v>
      </c>
      <c r="J31" s="61">
        <v>2832138</v>
      </c>
      <c r="K31" s="61">
        <v>29586005.107000001</v>
      </c>
      <c r="L31" s="61">
        <v>11121736</v>
      </c>
      <c r="M31" s="61">
        <v>123879555.93000001</v>
      </c>
      <c r="N31" s="61">
        <v>0</v>
      </c>
      <c r="O31" s="61">
        <v>0</v>
      </c>
      <c r="P31" s="61">
        <v>35193</v>
      </c>
      <c r="Q31" s="61">
        <v>468436.74599999998</v>
      </c>
      <c r="R31" s="61">
        <v>679109</v>
      </c>
      <c r="S31" s="61">
        <v>26965814.515999999</v>
      </c>
      <c r="T31" s="61">
        <v>0</v>
      </c>
      <c r="U31" s="61">
        <v>0</v>
      </c>
      <c r="V31" s="61">
        <v>20234</v>
      </c>
      <c r="W31" s="61">
        <v>2644019.3810000001</v>
      </c>
      <c r="X31" s="61">
        <v>1003</v>
      </c>
      <c r="Y31" s="61">
        <v>9436.3610000000008</v>
      </c>
      <c r="Z31" s="61">
        <v>547130</v>
      </c>
      <c r="AA31" s="61">
        <v>3230434.2209999999</v>
      </c>
      <c r="AB31" s="61">
        <v>1086</v>
      </c>
      <c r="AC31" s="61">
        <v>118861.04399999999</v>
      </c>
      <c r="AD31" s="61">
        <v>0</v>
      </c>
      <c r="AE31" s="61">
        <v>0</v>
      </c>
      <c r="AF31" s="61">
        <v>707</v>
      </c>
      <c r="AG31" s="61">
        <v>91715.004000000001</v>
      </c>
      <c r="AH31" s="61">
        <v>0</v>
      </c>
      <c r="AI31" s="61">
        <v>0</v>
      </c>
      <c r="AJ31" s="61">
        <v>226</v>
      </c>
      <c r="AK31" s="61">
        <v>7882.6660000000002</v>
      </c>
      <c r="AL31" s="61">
        <v>202</v>
      </c>
      <c r="AM31" s="61">
        <v>73275.343999999997</v>
      </c>
      <c r="AN31" s="61">
        <v>0</v>
      </c>
      <c r="AO31" s="61">
        <v>0</v>
      </c>
      <c r="AP31" s="61">
        <v>1569</v>
      </c>
      <c r="AQ31" s="61">
        <v>171187.68900000001</v>
      </c>
      <c r="AR31" s="61">
        <v>1067</v>
      </c>
      <c r="AS31" s="61">
        <v>29888.534</v>
      </c>
      <c r="AT31" s="61">
        <v>1060</v>
      </c>
      <c r="AU31" s="61">
        <v>2873.1779999999999</v>
      </c>
      <c r="AV31" s="61">
        <v>55</v>
      </c>
      <c r="AW31" s="61">
        <v>13426.118</v>
      </c>
      <c r="AX31" s="61">
        <v>2072962</v>
      </c>
      <c r="AY31" s="61">
        <v>5479889.9179999996</v>
      </c>
      <c r="AZ31" s="61">
        <v>457</v>
      </c>
      <c r="BA31" s="61">
        <v>279421.34000000003</v>
      </c>
      <c r="BB31" s="61">
        <v>4320</v>
      </c>
      <c r="BC31" s="61">
        <v>64859.64</v>
      </c>
      <c r="BD31" s="61">
        <v>0</v>
      </c>
      <c r="BE31" s="61">
        <v>0</v>
      </c>
      <c r="BF31" s="61">
        <v>2124</v>
      </c>
      <c r="BG31" s="61">
        <v>47600.631000000001</v>
      </c>
      <c r="BH31" s="61">
        <v>34269</v>
      </c>
      <c r="BI31" s="61">
        <v>640011.28700000001</v>
      </c>
      <c r="BJ31" s="61">
        <v>15771</v>
      </c>
      <c r="BK31" s="61">
        <v>320494.38400000002</v>
      </c>
      <c r="BL31" s="61">
        <v>154280</v>
      </c>
      <c r="BM31" s="61">
        <v>2624179.2379999999</v>
      </c>
      <c r="BN31" s="61">
        <v>479</v>
      </c>
      <c r="BO31" s="61">
        <v>2127.232</v>
      </c>
      <c r="BP31" s="61">
        <v>124</v>
      </c>
      <c r="BQ31" s="61">
        <v>4925.8429999999998</v>
      </c>
      <c r="BR31" s="61">
        <v>184941</v>
      </c>
      <c r="BS31" s="61">
        <v>777693.88600000006</v>
      </c>
      <c r="BT31" s="52"/>
      <c r="BU31" s="59">
        <v>111.49858180791816</v>
      </c>
      <c r="BV31" s="59">
        <v>106.17980073546973</v>
      </c>
    </row>
    <row r="32" spans="1:74" s="102" customFormat="1">
      <c r="A32" s="321" t="s">
        <v>555</v>
      </c>
      <c r="B32" s="68">
        <v>71199332</v>
      </c>
      <c r="C32" s="68">
        <v>829540032.046</v>
      </c>
      <c r="D32" s="68">
        <v>62297843</v>
      </c>
      <c r="E32" s="68">
        <v>721643373.85300004</v>
      </c>
      <c r="F32" s="68">
        <v>29688093</v>
      </c>
      <c r="G32" s="68">
        <v>363892038.23100001</v>
      </c>
      <c r="H32" s="68">
        <v>18928</v>
      </c>
      <c r="I32" s="68">
        <v>237727.408</v>
      </c>
      <c r="J32" s="68">
        <v>6164511</v>
      </c>
      <c r="K32" s="68">
        <v>66576675.490000002</v>
      </c>
      <c r="L32" s="68">
        <v>26426311</v>
      </c>
      <c r="M32" s="68">
        <v>290936932.72399998</v>
      </c>
      <c r="N32" s="68">
        <v>0</v>
      </c>
      <c r="O32" s="68">
        <v>0</v>
      </c>
      <c r="P32" s="68">
        <v>38725</v>
      </c>
      <c r="Q32" s="68">
        <v>450796.33899999998</v>
      </c>
      <c r="R32" s="68">
        <v>1663096</v>
      </c>
      <c r="S32" s="68">
        <v>65668766.115000002</v>
      </c>
      <c r="T32" s="68">
        <v>0</v>
      </c>
      <c r="U32" s="68">
        <v>0</v>
      </c>
      <c r="V32" s="68">
        <v>66022</v>
      </c>
      <c r="W32" s="68">
        <v>7289173.0190000003</v>
      </c>
      <c r="X32" s="68">
        <v>4290</v>
      </c>
      <c r="Y32" s="68">
        <v>49035.129000000001</v>
      </c>
      <c r="Z32" s="68">
        <v>1640573</v>
      </c>
      <c r="AA32" s="68">
        <v>9997389.1980000008</v>
      </c>
      <c r="AB32" s="68">
        <v>1212</v>
      </c>
      <c r="AC32" s="68">
        <v>100898.04700000001</v>
      </c>
      <c r="AD32" s="68">
        <v>0</v>
      </c>
      <c r="AE32" s="68">
        <v>0</v>
      </c>
      <c r="AF32" s="68">
        <v>1018</v>
      </c>
      <c r="AG32" s="68">
        <v>76154.343999999997</v>
      </c>
      <c r="AH32" s="68">
        <v>6</v>
      </c>
      <c r="AI32" s="68">
        <v>48.83</v>
      </c>
      <c r="AJ32" s="68">
        <v>1378</v>
      </c>
      <c r="AK32" s="68">
        <v>67241.567999999999</v>
      </c>
      <c r="AL32" s="68">
        <v>627</v>
      </c>
      <c r="AM32" s="68">
        <v>212958.421</v>
      </c>
      <c r="AN32" s="68">
        <v>0</v>
      </c>
      <c r="AO32" s="68">
        <v>0</v>
      </c>
      <c r="AP32" s="68">
        <v>3801</v>
      </c>
      <c r="AQ32" s="68">
        <v>434562.49900000001</v>
      </c>
      <c r="AR32" s="68">
        <v>9115</v>
      </c>
      <c r="AS32" s="68">
        <v>260630.31400000001</v>
      </c>
      <c r="AT32" s="68">
        <v>3483</v>
      </c>
      <c r="AU32" s="68">
        <v>25384.071</v>
      </c>
      <c r="AV32" s="68">
        <v>184</v>
      </c>
      <c r="AW32" s="68">
        <v>53738.131000000001</v>
      </c>
      <c r="AX32" s="68">
        <v>5044531</v>
      </c>
      <c r="AY32" s="68">
        <v>13350607.919</v>
      </c>
      <c r="AZ32" s="68">
        <v>1292</v>
      </c>
      <c r="BA32" s="68">
        <v>953108.67</v>
      </c>
      <c r="BB32" s="68">
        <v>8394</v>
      </c>
      <c r="BC32" s="68">
        <v>130608.709</v>
      </c>
      <c r="BD32" s="68">
        <v>0</v>
      </c>
      <c r="BE32" s="68">
        <v>0</v>
      </c>
      <c r="BF32" s="68">
        <v>13106</v>
      </c>
      <c r="BG32" s="68">
        <v>92558.881999999998</v>
      </c>
      <c r="BH32" s="68">
        <v>62667</v>
      </c>
      <c r="BI32" s="68">
        <v>1470970.3259999999</v>
      </c>
      <c r="BJ32" s="68">
        <v>36660</v>
      </c>
      <c r="BK32" s="68">
        <v>945027.97199999995</v>
      </c>
      <c r="BL32" s="68">
        <v>299682</v>
      </c>
      <c r="BM32" s="68">
        <v>6249888.0640000002</v>
      </c>
      <c r="BN32" s="68">
        <v>990</v>
      </c>
      <c r="BO32" s="68">
        <v>4547.2299999999996</v>
      </c>
      <c r="BP32" s="68">
        <v>182</v>
      </c>
      <c r="BQ32" s="68">
        <v>5653.9639999999999</v>
      </c>
      <c r="BR32" s="68">
        <v>455</v>
      </c>
      <c r="BS32" s="68">
        <v>6910.4319999999998</v>
      </c>
      <c r="BT32" s="52"/>
      <c r="BU32" s="50">
        <v>113.37479928133078</v>
      </c>
      <c r="BV32" s="50">
        <v>107.91577877117879</v>
      </c>
    </row>
    <row r="33" spans="1:74" s="102" customFormat="1">
      <c r="A33" s="321" t="s">
        <v>556</v>
      </c>
      <c r="B33" s="52">
        <v>16728091</v>
      </c>
      <c r="C33" s="52">
        <v>173079041.965</v>
      </c>
      <c r="D33" s="52">
        <v>13417594</v>
      </c>
      <c r="E33" s="52">
        <v>147626253.94299999</v>
      </c>
      <c r="F33" s="52">
        <v>7044320</v>
      </c>
      <c r="G33" s="52">
        <v>81341378.760000005</v>
      </c>
      <c r="H33" s="52">
        <v>23775</v>
      </c>
      <c r="I33" s="52">
        <v>315599.56300000002</v>
      </c>
      <c r="J33" s="52">
        <v>1637937</v>
      </c>
      <c r="K33" s="52">
        <v>16489797.078</v>
      </c>
      <c r="L33" s="52">
        <v>4711562</v>
      </c>
      <c r="M33" s="52">
        <v>49479478.542000003</v>
      </c>
      <c r="N33" s="52">
        <v>0</v>
      </c>
      <c r="O33" s="52">
        <v>0</v>
      </c>
      <c r="P33" s="52">
        <v>11077</v>
      </c>
      <c r="Q33" s="52">
        <v>132369.47399999999</v>
      </c>
      <c r="R33" s="52">
        <v>327643</v>
      </c>
      <c r="S33" s="52">
        <v>13820710.107000001</v>
      </c>
      <c r="T33" s="52">
        <v>0</v>
      </c>
      <c r="U33" s="52">
        <v>0</v>
      </c>
      <c r="V33" s="52">
        <v>8972</v>
      </c>
      <c r="W33" s="52">
        <v>1255043.277</v>
      </c>
      <c r="X33" s="52">
        <v>951</v>
      </c>
      <c r="Y33" s="52">
        <v>22713.609</v>
      </c>
      <c r="Z33" s="52">
        <v>306556</v>
      </c>
      <c r="AA33" s="52">
        <v>1888315.8219999999</v>
      </c>
      <c r="AB33" s="52">
        <v>420</v>
      </c>
      <c r="AC33" s="52">
        <v>55436.364999999998</v>
      </c>
      <c r="AD33" s="52">
        <v>0</v>
      </c>
      <c r="AE33" s="52">
        <v>0</v>
      </c>
      <c r="AF33" s="52">
        <v>273</v>
      </c>
      <c r="AG33" s="52">
        <v>31337.281999999999</v>
      </c>
      <c r="AH33" s="52">
        <v>0</v>
      </c>
      <c r="AI33" s="52">
        <v>0</v>
      </c>
      <c r="AJ33" s="52">
        <v>196</v>
      </c>
      <c r="AK33" s="52">
        <v>6630.9340000000002</v>
      </c>
      <c r="AL33" s="52">
        <v>312</v>
      </c>
      <c r="AM33" s="52">
        <v>132655.07199999999</v>
      </c>
      <c r="AN33" s="52">
        <v>0</v>
      </c>
      <c r="AO33" s="52">
        <v>0</v>
      </c>
      <c r="AP33" s="52">
        <v>1037</v>
      </c>
      <c r="AQ33" s="52">
        <v>110636.317</v>
      </c>
      <c r="AR33" s="52">
        <v>317</v>
      </c>
      <c r="AS33" s="52">
        <v>7028.4920000000002</v>
      </c>
      <c r="AT33" s="52">
        <v>605</v>
      </c>
      <c r="AU33" s="52">
        <v>1461.5419999999999</v>
      </c>
      <c r="AV33" s="52">
        <v>29</v>
      </c>
      <c r="AW33" s="52">
        <v>10231.458000000001</v>
      </c>
      <c r="AX33" s="52">
        <v>1128662</v>
      </c>
      <c r="AY33" s="52">
        <v>3109611.2949999999</v>
      </c>
      <c r="AZ33" s="52">
        <v>434</v>
      </c>
      <c r="BA33" s="52">
        <v>376444.58</v>
      </c>
      <c r="BB33" s="52">
        <v>2332</v>
      </c>
      <c r="BC33" s="52">
        <v>38424.214999999997</v>
      </c>
      <c r="BD33" s="52">
        <v>0</v>
      </c>
      <c r="BE33" s="52">
        <v>0</v>
      </c>
      <c r="BF33" s="52">
        <v>1822</v>
      </c>
      <c r="BG33" s="52">
        <v>16612.064999999999</v>
      </c>
      <c r="BH33" s="52">
        <v>19436</v>
      </c>
      <c r="BI33" s="52">
        <v>334060.935</v>
      </c>
      <c r="BJ33" s="52">
        <v>10289</v>
      </c>
      <c r="BK33" s="52">
        <v>171464.24600000001</v>
      </c>
      <c r="BL33" s="52">
        <v>82632</v>
      </c>
      <c r="BM33" s="52">
        <v>1309684.6780000001</v>
      </c>
      <c r="BN33" s="52">
        <v>261</v>
      </c>
      <c r="BO33" s="52">
        <v>1350.26</v>
      </c>
      <c r="BP33" s="52">
        <v>0</v>
      </c>
      <c r="BQ33" s="52">
        <v>0</v>
      </c>
      <c r="BR33" s="52">
        <v>1406241</v>
      </c>
      <c r="BS33" s="52">
        <v>2620565.997</v>
      </c>
      <c r="BT33" s="52"/>
      <c r="BU33" s="50">
        <v>113.25067685664463</v>
      </c>
      <c r="BV33" s="50">
        <v>108.50591670721803</v>
      </c>
    </row>
    <row r="34" spans="1:74" s="102" customFormat="1">
      <c r="A34" s="321" t="s">
        <v>557</v>
      </c>
      <c r="B34" s="52">
        <v>14255559</v>
      </c>
      <c r="C34" s="52">
        <v>141574528.91299999</v>
      </c>
      <c r="D34" s="52">
        <v>10508360</v>
      </c>
      <c r="E34" s="52">
        <v>120809962.868</v>
      </c>
      <c r="F34" s="52">
        <v>5237895</v>
      </c>
      <c r="G34" s="52">
        <v>64233232.622000001</v>
      </c>
      <c r="H34" s="52">
        <v>1145</v>
      </c>
      <c r="I34" s="52">
        <v>11761.218000000001</v>
      </c>
      <c r="J34" s="52">
        <v>1302004</v>
      </c>
      <c r="K34" s="52">
        <v>13677159.165999999</v>
      </c>
      <c r="L34" s="52">
        <v>3967316</v>
      </c>
      <c r="M34" s="52">
        <v>42887809.862000003</v>
      </c>
      <c r="N34" s="52">
        <v>0</v>
      </c>
      <c r="O34" s="52">
        <v>0</v>
      </c>
      <c r="P34" s="52">
        <v>5576</v>
      </c>
      <c r="Q34" s="52">
        <v>75062.478000000003</v>
      </c>
      <c r="R34" s="52">
        <v>227526</v>
      </c>
      <c r="S34" s="52">
        <v>8454589.2609999999</v>
      </c>
      <c r="T34" s="52">
        <v>0</v>
      </c>
      <c r="U34" s="52">
        <v>0</v>
      </c>
      <c r="V34" s="52">
        <v>13214</v>
      </c>
      <c r="W34" s="52">
        <v>965804.21299999999</v>
      </c>
      <c r="X34" s="52">
        <v>700</v>
      </c>
      <c r="Y34" s="52">
        <v>7164.134</v>
      </c>
      <c r="Z34" s="52">
        <v>236809</v>
      </c>
      <c r="AA34" s="52">
        <v>1360060.01</v>
      </c>
      <c r="AB34" s="52">
        <v>319</v>
      </c>
      <c r="AC34" s="52">
        <v>32326.412</v>
      </c>
      <c r="AD34" s="52">
        <v>0</v>
      </c>
      <c r="AE34" s="52">
        <v>0</v>
      </c>
      <c r="AF34" s="52">
        <v>196</v>
      </c>
      <c r="AG34" s="52">
        <v>25714.695</v>
      </c>
      <c r="AH34" s="52">
        <v>0</v>
      </c>
      <c r="AI34" s="52">
        <v>0</v>
      </c>
      <c r="AJ34" s="52">
        <v>110</v>
      </c>
      <c r="AK34" s="52">
        <v>2446.92</v>
      </c>
      <c r="AL34" s="52">
        <v>181</v>
      </c>
      <c r="AM34" s="52">
        <v>55040.669000000002</v>
      </c>
      <c r="AN34" s="52">
        <v>0</v>
      </c>
      <c r="AO34" s="52">
        <v>0</v>
      </c>
      <c r="AP34" s="52">
        <v>791</v>
      </c>
      <c r="AQ34" s="52">
        <v>83318.527000000002</v>
      </c>
      <c r="AR34" s="52">
        <v>593</v>
      </c>
      <c r="AS34" s="52">
        <v>22817.31</v>
      </c>
      <c r="AT34" s="52">
        <v>528</v>
      </c>
      <c r="AU34" s="52">
        <v>1327.9929999999999</v>
      </c>
      <c r="AV34" s="52">
        <v>14</v>
      </c>
      <c r="AW34" s="52">
        <v>4117.0889999999999</v>
      </c>
      <c r="AX34" s="52">
        <v>830415</v>
      </c>
      <c r="AY34" s="52">
        <v>2475337.594</v>
      </c>
      <c r="AZ34" s="52">
        <v>431</v>
      </c>
      <c r="BA34" s="52">
        <v>484759.45</v>
      </c>
      <c r="BB34" s="52">
        <v>1734</v>
      </c>
      <c r="BC34" s="52">
        <v>26894.248</v>
      </c>
      <c r="BD34" s="52">
        <v>0</v>
      </c>
      <c r="BE34" s="52">
        <v>0</v>
      </c>
      <c r="BF34" s="52">
        <v>2547</v>
      </c>
      <c r="BG34" s="52">
        <v>18628.964</v>
      </c>
      <c r="BH34" s="52">
        <v>19441</v>
      </c>
      <c r="BI34" s="52">
        <v>394091.19900000002</v>
      </c>
      <c r="BJ34" s="52">
        <v>4001</v>
      </c>
      <c r="BK34" s="52">
        <v>73933.558999999994</v>
      </c>
      <c r="BL34" s="52">
        <v>61747</v>
      </c>
      <c r="BM34" s="52">
        <v>1051718.4450000001</v>
      </c>
      <c r="BN34" s="52">
        <v>256</v>
      </c>
      <c r="BO34" s="52">
        <v>1191.8119999999999</v>
      </c>
      <c r="BP34" s="52">
        <v>60</v>
      </c>
      <c r="BQ34" s="52">
        <v>2250.0529999999999</v>
      </c>
      <c r="BR34" s="52">
        <v>2340010</v>
      </c>
      <c r="BS34" s="52">
        <v>5145971.01</v>
      </c>
      <c r="BT34" s="52"/>
      <c r="BU34" s="50">
        <v>114.04778394764583</v>
      </c>
      <c r="BV34" s="50">
        <v>108.22914353414794</v>
      </c>
    </row>
    <row r="35" spans="1:74" s="102" customFormat="1">
      <c r="A35" s="321" t="s">
        <v>558</v>
      </c>
      <c r="B35" s="52">
        <v>20056816</v>
      </c>
      <c r="C35" s="52">
        <v>289145887.97500002</v>
      </c>
      <c r="D35" s="52">
        <v>16714046</v>
      </c>
      <c r="E35" s="52">
        <v>224873018.227</v>
      </c>
      <c r="F35" s="52">
        <v>9620155</v>
      </c>
      <c r="G35" s="52">
        <v>136304391.294</v>
      </c>
      <c r="H35" s="52">
        <v>4186</v>
      </c>
      <c r="I35" s="52">
        <v>52806.55</v>
      </c>
      <c r="J35" s="52">
        <v>2531136</v>
      </c>
      <c r="K35" s="52">
        <v>30443169.855999999</v>
      </c>
      <c r="L35" s="52">
        <v>4558569</v>
      </c>
      <c r="M35" s="52">
        <v>58072650.527000003</v>
      </c>
      <c r="N35" s="52">
        <v>0</v>
      </c>
      <c r="O35" s="52">
        <v>0</v>
      </c>
      <c r="P35" s="52">
        <v>24583</v>
      </c>
      <c r="Q35" s="52">
        <v>358235.52600000001</v>
      </c>
      <c r="R35" s="52">
        <v>1130695</v>
      </c>
      <c r="S35" s="52">
        <v>43366324.619999997</v>
      </c>
      <c r="T35" s="52">
        <v>0</v>
      </c>
      <c r="U35" s="52">
        <v>0</v>
      </c>
      <c r="V35" s="52">
        <v>42019</v>
      </c>
      <c r="W35" s="52">
        <v>4066874.7379999999</v>
      </c>
      <c r="X35" s="52">
        <v>1719</v>
      </c>
      <c r="Y35" s="52">
        <v>9664.6970000000001</v>
      </c>
      <c r="Z35" s="52">
        <v>548919</v>
      </c>
      <c r="AA35" s="52">
        <v>5849605.3320000004</v>
      </c>
      <c r="AB35" s="52">
        <v>502</v>
      </c>
      <c r="AC35" s="52">
        <v>52647.839999999997</v>
      </c>
      <c r="AD35" s="52">
        <v>0</v>
      </c>
      <c r="AE35" s="52">
        <v>0</v>
      </c>
      <c r="AF35" s="52">
        <v>513</v>
      </c>
      <c r="AG35" s="52">
        <v>41868.281000000003</v>
      </c>
      <c r="AH35" s="52">
        <v>0</v>
      </c>
      <c r="AI35" s="52">
        <v>0</v>
      </c>
      <c r="AJ35" s="52">
        <v>585</v>
      </c>
      <c r="AK35" s="52">
        <v>39331.81</v>
      </c>
      <c r="AL35" s="52">
        <v>166</v>
      </c>
      <c r="AM35" s="52">
        <v>77056.941999999995</v>
      </c>
      <c r="AN35" s="52">
        <v>0</v>
      </c>
      <c r="AO35" s="52">
        <v>0</v>
      </c>
      <c r="AP35" s="52">
        <v>1332</v>
      </c>
      <c r="AQ35" s="52">
        <v>163490.272</v>
      </c>
      <c r="AR35" s="52">
        <v>4471</v>
      </c>
      <c r="AS35" s="52">
        <v>136660.908</v>
      </c>
      <c r="AT35" s="52">
        <v>1115</v>
      </c>
      <c r="AU35" s="52">
        <v>3393.6950000000002</v>
      </c>
      <c r="AV35" s="52">
        <v>84</v>
      </c>
      <c r="AW35" s="52">
        <v>27703.027999999998</v>
      </c>
      <c r="AX35" s="52">
        <v>1292486</v>
      </c>
      <c r="AY35" s="52">
        <v>5689509.3969999999</v>
      </c>
      <c r="AZ35" s="52">
        <v>182</v>
      </c>
      <c r="BA35" s="52">
        <v>26268.74</v>
      </c>
      <c r="BB35" s="52">
        <v>2766</v>
      </c>
      <c r="BC35" s="52">
        <v>46829.256999999998</v>
      </c>
      <c r="BD35" s="52">
        <v>0</v>
      </c>
      <c r="BE35" s="52">
        <v>0</v>
      </c>
      <c r="BF35" s="52">
        <v>2243</v>
      </c>
      <c r="BG35" s="52">
        <v>30414.190999999999</v>
      </c>
      <c r="BH35" s="52">
        <v>26189</v>
      </c>
      <c r="BI35" s="52">
        <v>570029.26699999999</v>
      </c>
      <c r="BJ35" s="52">
        <v>10922</v>
      </c>
      <c r="BK35" s="52">
        <v>135458.861</v>
      </c>
      <c r="BL35" s="52">
        <v>140128</v>
      </c>
      <c r="BM35" s="52">
        <v>3251554.477</v>
      </c>
      <c r="BN35" s="52">
        <v>542</v>
      </c>
      <c r="BO35" s="52">
        <v>2524.277</v>
      </c>
      <c r="BP35" s="52">
        <v>57</v>
      </c>
      <c r="BQ35" s="52">
        <v>1877.2860000000001</v>
      </c>
      <c r="BR35" s="52">
        <v>110552</v>
      </c>
      <c r="BS35" s="52">
        <v>325546.30599999998</v>
      </c>
      <c r="BT35" s="52"/>
      <c r="BU35" s="50">
        <v>111.21214083754816</v>
      </c>
      <c r="BV35" s="50">
        <v>106.13154182046667</v>
      </c>
    </row>
    <row r="36" spans="1:74" s="102" customFormat="1">
      <c r="A36" s="303" t="s">
        <v>559</v>
      </c>
      <c r="B36" s="61">
        <v>98348573</v>
      </c>
      <c r="C36" s="61">
        <v>1246449088.03</v>
      </c>
      <c r="D36" s="61">
        <v>67468573</v>
      </c>
      <c r="E36" s="61">
        <v>869831291.19099998</v>
      </c>
      <c r="F36" s="61">
        <v>36514838</v>
      </c>
      <c r="G36" s="61">
        <v>489600223.54799998</v>
      </c>
      <c r="H36" s="61">
        <v>23176</v>
      </c>
      <c r="I36" s="61">
        <v>371916.92800000001</v>
      </c>
      <c r="J36" s="61">
        <v>7033455</v>
      </c>
      <c r="K36" s="61">
        <v>84404694.987000003</v>
      </c>
      <c r="L36" s="61">
        <v>23897104</v>
      </c>
      <c r="M36" s="61">
        <v>295454455.72799999</v>
      </c>
      <c r="N36" s="61">
        <v>0</v>
      </c>
      <c r="O36" s="61">
        <v>0</v>
      </c>
      <c r="P36" s="61">
        <v>13814</v>
      </c>
      <c r="Q36" s="61">
        <v>173964.43400000001</v>
      </c>
      <c r="R36" s="61">
        <v>7034212</v>
      </c>
      <c r="S36" s="61">
        <v>243627224.27900001</v>
      </c>
      <c r="T36" s="61">
        <v>0</v>
      </c>
      <c r="U36" s="61">
        <v>0</v>
      </c>
      <c r="V36" s="61">
        <v>109825</v>
      </c>
      <c r="W36" s="61">
        <v>17584234.886999998</v>
      </c>
      <c r="X36" s="61">
        <v>3408</v>
      </c>
      <c r="Y36" s="61">
        <v>90234.224000000002</v>
      </c>
      <c r="Z36" s="61">
        <v>2516464</v>
      </c>
      <c r="AA36" s="61">
        <v>31836579.741</v>
      </c>
      <c r="AB36" s="61">
        <v>819</v>
      </c>
      <c r="AC36" s="61">
        <v>116237.117</v>
      </c>
      <c r="AD36" s="61">
        <v>0</v>
      </c>
      <c r="AE36" s="61">
        <v>0</v>
      </c>
      <c r="AF36" s="61">
        <v>3078</v>
      </c>
      <c r="AG36" s="61">
        <v>146887.291</v>
      </c>
      <c r="AH36" s="61">
        <v>30</v>
      </c>
      <c r="AI36" s="61">
        <v>421.99</v>
      </c>
      <c r="AJ36" s="61">
        <v>6961</v>
      </c>
      <c r="AK36" s="61">
        <v>293343.39199999999</v>
      </c>
      <c r="AL36" s="61">
        <v>1003</v>
      </c>
      <c r="AM36" s="61">
        <v>418648.66100000002</v>
      </c>
      <c r="AN36" s="61">
        <v>0</v>
      </c>
      <c r="AO36" s="61">
        <v>0</v>
      </c>
      <c r="AP36" s="61">
        <v>3993</v>
      </c>
      <c r="AQ36" s="61">
        <v>499861.902</v>
      </c>
      <c r="AR36" s="61">
        <v>19754</v>
      </c>
      <c r="AS36" s="61">
        <v>625782.74</v>
      </c>
      <c r="AT36" s="61">
        <v>6309</v>
      </c>
      <c r="AU36" s="61">
        <v>40959.360999999997</v>
      </c>
      <c r="AV36" s="61">
        <v>559</v>
      </c>
      <c r="AW36" s="61">
        <v>258133.269</v>
      </c>
      <c r="AX36" s="61">
        <v>5226696</v>
      </c>
      <c r="AY36" s="61">
        <v>26553340.068999998</v>
      </c>
      <c r="AZ36" s="61">
        <v>1723</v>
      </c>
      <c r="BA36" s="61">
        <v>753208</v>
      </c>
      <c r="BB36" s="61">
        <v>15767</v>
      </c>
      <c r="BC36" s="61">
        <v>260664.16899999999</v>
      </c>
      <c r="BD36" s="61">
        <v>0</v>
      </c>
      <c r="BE36" s="61">
        <v>0</v>
      </c>
      <c r="BF36" s="61">
        <v>22615</v>
      </c>
      <c r="BG36" s="61">
        <v>112212.742</v>
      </c>
      <c r="BH36" s="61">
        <v>117973</v>
      </c>
      <c r="BI36" s="61">
        <v>2615271.4810000001</v>
      </c>
      <c r="BJ36" s="61">
        <v>55880</v>
      </c>
      <c r="BK36" s="61">
        <v>1293483.5619999999</v>
      </c>
      <c r="BL36" s="61">
        <v>479270</v>
      </c>
      <c r="BM36" s="61">
        <v>13622774.91</v>
      </c>
      <c r="BN36" s="61">
        <v>1881</v>
      </c>
      <c r="BO36" s="61">
        <v>8922.1749999999993</v>
      </c>
      <c r="BP36" s="61">
        <v>304</v>
      </c>
      <c r="BQ36" s="61">
        <v>11984.208000000001</v>
      </c>
      <c r="BR36" s="61">
        <v>15237662</v>
      </c>
      <c r="BS36" s="61">
        <v>35673422.234999999</v>
      </c>
      <c r="BT36" s="52"/>
      <c r="BU36" s="59">
        <v>111.73509429942567</v>
      </c>
      <c r="BV36" s="59">
        <v>106.49689404070794</v>
      </c>
    </row>
    <row r="37" spans="1:74" s="102" customFormat="1">
      <c r="A37" s="321" t="s">
        <v>560</v>
      </c>
      <c r="B37" s="68">
        <v>57456640</v>
      </c>
      <c r="C37" s="68">
        <v>632506656.82599998</v>
      </c>
      <c r="D37" s="68">
        <v>41600738</v>
      </c>
      <c r="E37" s="68">
        <v>491138937.43800002</v>
      </c>
      <c r="F37" s="68">
        <v>21497430</v>
      </c>
      <c r="G37" s="68">
        <v>266408662.45899999</v>
      </c>
      <c r="H37" s="68">
        <v>62803</v>
      </c>
      <c r="I37" s="68">
        <v>866123.61699999997</v>
      </c>
      <c r="J37" s="68">
        <v>5046880</v>
      </c>
      <c r="K37" s="68">
        <v>55026797.718999997</v>
      </c>
      <c r="L37" s="68">
        <v>14993625</v>
      </c>
      <c r="M37" s="68">
        <v>168837353.64300001</v>
      </c>
      <c r="N37" s="68">
        <v>0</v>
      </c>
      <c r="O37" s="68">
        <v>0</v>
      </c>
      <c r="P37" s="68">
        <v>23752</v>
      </c>
      <c r="Q37" s="68">
        <v>359145.76799999998</v>
      </c>
      <c r="R37" s="68">
        <v>2442227</v>
      </c>
      <c r="S37" s="68">
        <v>83338799.678000003</v>
      </c>
      <c r="T37" s="68">
        <v>0</v>
      </c>
      <c r="U37" s="68">
        <v>0</v>
      </c>
      <c r="V37" s="68">
        <v>53284</v>
      </c>
      <c r="W37" s="68">
        <v>7289395.4299999997</v>
      </c>
      <c r="X37" s="68">
        <v>1110</v>
      </c>
      <c r="Y37" s="68">
        <v>17900.91</v>
      </c>
      <c r="Z37" s="68">
        <v>1084102</v>
      </c>
      <c r="AA37" s="68">
        <v>9645519.2670000009</v>
      </c>
      <c r="AB37" s="68">
        <v>1824</v>
      </c>
      <c r="AC37" s="68">
        <v>209346.228</v>
      </c>
      <c r="AD37" s="68">
        <v>0</v>
      </c>
      <c r="AE37" s="68">
        <v>0</v>
      </c>
      <c r="AF37" s="68">
        <v>1554</v>
      </c>
      <c r="AG37" s="68">
        <v>92949.623000000007</v>
      </c>
      <c r="AH37" s="68">
        <v>10</v>
      </c>
      <c r="AI37" s="68">
        <v>97.85</v>
      </c>
      <c r="AJ37" s="68">
        <v>2433</v>
      </c>
      <c r="AK37" s="68">
        <v>90243.122000000003</v>
      </c>
      <c r="AL37" s="68">
        <v>297</v>
      </c>
      <c r="AM37" s="68">
        <v>156757.06099999999</v>
      </c>
      <c r="AN37" s="68">
        <v>0</v>
      </c>
      <c r="AO37" s="68">
        <v>0</v>
      </c>
      <c r="AP37" s="68">
        <v>2210</v>
      </c>
      <c r="AQ37" s="68">
        <v>257548.092</v>
      </c>
      <c r="AR37" s="68">
        <v>6066</v>
      </c>
      <c r="AS37" s="68">
        <v>172392.54300000001</v>
      </c>
      <c r="AT37" s="68">
        <v>2032</v>
      </c>
      <c r="AU37" s="68">
        <v>7354.2709999999997</v>
      </c>
      <c r="AV37" s="68">
        <v>187</v>
      </c>
      <c r="AW37" s="68">
        <v>62368.116999999998</v>
      </c>
      <c r="AX37" s="68">
        <v>3025207</v>
      </c>
      <c r="AY37" s="68">
        <v>11122569.972999999</v>
      </c>
      <c r="AZ37" s="68">
        <v>260</v>
      </c>
      <c r="BA37" s="68">
        <v>31794.5</v>
      </c>
      <c r="BB37" s="68">
        <v>10712</v>
      </c>
      <c r="BC37" s="68">
        <v>166098.41</v>
      </c>
      <c r="BD37" s="68">
        <v>0</v>
      </c>
      <c r="BE37" s="68">
        <v>0</v>
      </c>
      <c r="BF37" s="68">
        <v>9131</v>
      </c>
      <c r="BG37" s="68">
        <v>89578.092000000004</v>
      </c>
      <c r="BH37" s="68">
        <v>50693</v>
      </c>
      <c r="BI37" s="68">
        <v>1244883.2919999999</v>
      </c>
      <c r="BJ37" s="68">
        <v>26298</v>
      </c>
      <c r="BK37" s="68">
        <v>570875.38500000001</v>
      </c>
      <c r="BL37" s="68">
        <v>274578</v>
      </c>
      <c r="BM37" s="68">
        <v>5830000.4220000003</v>
      </c>
      <c r="BN37" s="68">
        <v>1346</v>
      </c>
      <c r="BO37" s="68">
        <v>6485.9470000000001</v>
      </c>
      <c r="BP37" s="68">
        <v>699</v>
      </c>
      <c r="BQ37" s="68">
        <v>25641.834999999999</v>
      </c>
      <c r="BR37" s="68">
        <v>8835890</v>
      </c>
      <c r="BS37" s="68">
        <v>20579973.572000001</v>
      </c>
      <c r="BT37" s="52"/>
      <c r="BU37" s="50">
        <v>110.83923537906699</v>
      </c>
      <c r="BV37" s="50">
        <v>106.03925117233834</v>
      </c>
    </row>
    <row r="38" spans="1:74" s="102" customFormat="1">
      <c r="A38" s="321" t="s">
        <v>561</v>
      </c>
      <c r="B38" s="52">
        <v>11141483</v>
      </c>
      <c r="C38" s="52">
        <v>139241766.227</v>
      </c>
      <c r="D38" s="52">
        <v>8946695</v>
      </c>
      <c r="E38" s="52">
        <v>113724390.83400001</v>
      </c>
      <c r="F38" s="52">
        <v>4922740</v>
      </c>
      <c r="G38" s="52">
        <v>66378034.432999998</v>
      </c>
      <c r="H38" s="52">
        <v>1576</v>
      </c>
      <c r="I38" s="52">
        <v>21353.075000000001</v>
      </c>
      <c r="J38" s="52">
        <v>1392305</v>
      </c>
      <c r="K38" s="52">
        <v>15931414.937999999</v>
      </c>
      <c r="L38" s="52">
        <v>2630074</v>
      </c>
      <c r="M38" s="52">
        <v>31393588.388</v>
      </c>
      <c r="N38" s="52">
        <v>0</v>
      </c>
      <c r="O38" s="52">
        <v>0</v>
      </c>
      <c r="P38" s="52">
        <v>2364</v>
      </c>
      <c r="Q38" s="52">
        <v>31120.866000000002</v>
      </c>
      <c r="R38" s="52">
        <v>412129</v>
      </c>
      <c r="S38" s="52">
        <v>15587436.529999999</v>
      </c>
      <c r="T38" s="52">
        <v>0</v>
      </c>
      <c r="U38" s="52">
        <v>0</v>
      </c>
      <c r="V38" s="52">
        <v>12890</v>
      </c>
      <c r="W38" s="52">
        <v>1550324.2749999999</v>
      </c>
      <c r="X38" s="52">
        <v>591</v>
      </c>
      <c r="Y38" s="52">
        <v>6579.6580000000004</v>
      </c>
      <c r="Z38" s="52">
        <v>198368</v>
      </c>
      <c r="AA38" s="52">
        <v>1791319.2819999999</v>
      </c>
      <c r="AB38" s="52">
        <v>658</v>
      </c>
      <c r="AC38" s="52">
        <v>79474.998999999996</v>
      </c>
      <c r="AD38" s="52">
        <v>0</v>
      </c>
      <c r="AE38" s="52">
        <v>0</v>
      </c>
      <c r="AF38" s="52">
        <v>293</v>
      </c>
      <c r="AG38" s="52">
        <v>28096.609</v>
      </c>
      <c r="AH38" s="52">
        <v>0</v>
      </c>
      <c r="AI38" s="52">
        <v>0</v>
      </c>
      <c r="AJ38" s="52">
        <v>237</v>
      </c>
      <c r="AK38" s="52">
        <v>15341.492</v>
      </c>
      <c r="AL38" s="52">
        <v>99</v>
      </c>
      <c r="AM38" s="52">
        <v>27962.167000000001</v>
      </c>
      <c r="AN38" s="52">
        <v>0</v>
      </c>
      <c r="AO38" s="52">
        <v>0</v>
      </c>
      <c r="AP38" s="52">
        <v>683</v>
      </c>
      <c r="AQ38" s="52">
        <v>113379.69899999999</v>
      </c>
      <c r="AR38" s="52">
        <v>454</v>
      </c>
      <c r="AS38" s="52">
        <v>10723.281999999999</v>
      </c>
      <c r="AT38" s="52">
        <v>372</v>
      </c>
      <c r="AU38" s="52">
        <v>1938.6849999999999</v>
      </c>
      <c r="AV38" s="52">
        <v>42</v>
      </c>
      <c r="AW38" s="52">
        <v>17017.998</v>
      </c>
      <c r="AX38" s="52">
        <v>719222</v>
      </c>
      <c r="AY38" s="52">
        <v>2614759.7719999999</v>
      </c>
      <c r="AZ38" s="52">
        <v>586</v>
      </c>
      <c r="BA38" s="52">
        <v>627829.56999999995</v>
      </c>
      <c r="BB38" s="52">
        <v>2077</v>
      </c>
      <c r="BC38" s="52">
        <v>34134.184000000001</v>
      </c>
      <c r="BD38" s="52">
        <v>0</v>
      </c>
      <c r="BE38" s="52">
        <v>0</v>
      </c>
      <c r="BF38" s="52">
        <v>2186</v>
      </c>
      <c r="BG38" s="52">
        <v>16783.865000000002</v>
      </c>
      <c r="BH38" s="52">
        <v>16727</v>
      </c>
      <c r="BI38" s="52">
        <v>339025.65899999999</v>
      </c>
      <c r="BJ38" s="52">
        <v>5404</v>
      </c>
      <c r="BK38" s="52">
        <v>157297.77900000001</v>
      </c>
      <c r="BL38" s="52">
        <v>58440</v>
      </c>
      <c r="BM38" s="52">
        <v>1239136.1769999999</v>
      </c>
      <c r="BN38" s="52">
        <v>291</v>
      </c>
      <c r="BO38" s="52">
        <v>1328.0309999999999</v>
      </c>
      <c r="BP38" s="52">
        <v>8</v>
      </c>
      <c r="BQ38" s="52">
        <v>164.429</v>
      </c>
      <c r="BR38" s="52">
        <v>760667</v>
      </c>
      <c r="BS38" s="52">
        <v>1226200.385</v>
      </c>
      <c r="BT38" s="52"/>
      <c r="BU38" s="50">
        <v>111.15677953630647</v>
      </c>
      <c r="BV38" s="50">
        <v>106.0492108237099</v>
      </c>
    </row>
    <row r="39" spans="1:74" s="102" customFormat="1">
      <c r="A39" s="321" t="s">
        <v>562</v>
      </c>
      <c r="B39" s="52">
        <v>8647375</v>
      </c>
      <c r="C39" s="52">
        <v>98409904.637999997</v>
      </c>
      <c r="D39" s="52">
        <v>6168710</v>
      </c>
      <c r="E39" s="52">
        <v>75089490.422000006</v>
      </c>
      <c r="F39" s="52">
        <v>3782065</v>
      </c>
      <c r="G39" s="52">
        <v>47888956.265000001</v>
      </c>
      <c r="H39" s="52">
        <v>8326</v>
      </c>
      <c r="I39" s="52">
        <v>141731.36900000001</v>
      </c>
      <c r="J39" s="52">
        <v>1034701</v>
      </c>
      <c r="K39" s="52">
        <v>11258185.107999999</v>
      </c>
      <c r="L39" s="52">
        <v>1343618</v>
      </c>
      <c r="M39" s="52">
        <v>15800617.68</v>
      </c>
      <c r="N39" s="52">
        <v>0</v>
      </c>
      <c r="O39" s="52">
        <v>0</v>
      </c>
      <c r="P39" s="52">
        <v>1859</v>
      </c>
      <c r="Q39" s="52">
        <v>20670.757000000001</v>
      </c>
      <c r="R39" s="52">
        <v>356454</v>
      </c>
      <c r="S39" s="52">
        <v>14062075.643999999</v>
      </c>
      <c r="T39" s="52">
        <v>0</v>
      </c>
      <c r="U39" s="52">
        <v>0</v>
      </c>
      <c r="V39" s="52">
        <v>12056</v>
      </c>
      <c r="W39" s="52">
        <v>1516745.423</v>
      </c>
      <c r="X39" s="52">
        <v>153</v>
      </c>
      <c r="Y39" s="52">
        <v>1906.5139999999999</v>
      </c>
      <c r="Z39" s="52">
        <v>124496</v>
      </c>
      <c r="AA39" s="52">
        <v>1105921.105</v>
      </c>
      <c r="AB39" s="52">
        <v>435</v>
      </c>
      <c r="AC39" s="52">
        <v>35377.584000000003</v>
      </c>
      <c r="AD39" s="52">
        <v>0</v>
      </c>
      <c r="AE39" s="52">
        <v>0</v>
      </c>
      <c r="AF39" s="52">
        <v>201</v>
      </c>
      <c r="AG39" s="52">
        <v>21171.97</v>
      </c>
      <c r="AH39" s="52">
        <v>0</v>
      </c>
      <c r="AI39" s="52">
        <v>0</v>
      </c>
      <c r="AJ39" s="52">
        <v>349</v>
      </c>
      <c r="AK39" s="52">
        <v>9017.6730000000007</v>
      </c>
      <c r="AL39" s="52">
        <v>15</v>
      </c>
      <c r="AM39" s="52">
        <v>3685.9780000000001</v>
      </c>
      <c r="AN39" s="52">
        <v>0</v>
      </c>
      <c r="AO39" s="52">
        <v>0</v>
      </c>
      <c r="AP39" s="52">
        <v>285</v>
      </c>
      <c r="AQ39" s="52">
        <v>38934.79</v>
      </c>
      <c r="AR39" s="52">
        <v>196</v>
      </c>
      <c r="AS39" s="52">
        <v>8724.0400000000009</v>
      </c>
      <c r="AT39" s="52">
        <v>301</v>
      </c>
      <c r="AU39" s="52">
        <v>699.06600000000003</v>
      </c>
      <c r="AV39" s="52">
        <v>9</v>
      </c>
      <c r="AW39" s="52">
        <v>1003.766</v>
      </c>
      <c r="AX39" s="52">
        <v>501788</v>
      </c>
      <c r="AY39" s="52">
        <v>1881136.6780000001</v>
      </c>
      <c r="AZ39" s="52">
        <v>109</v>
      </c>
      <c r="BA39" s="52">
        <v>11828.92</v>
      </c>
      <c r="BB39" s="52">
        <v>1633</v>
      </c>
      <c r="BC39" s="52">
        <v>28366.902999999998</v>
      </c>
      <c r="BD39" s="52">
        <v>0</v>
      </c>
      <c r="BE39" s="52">
        <v>0</v>
      </c>
      <c r="BF39" s="52">
        <v>882</v>
      </c>
      <c r="BG39" s="52">
        <v>6356.5069999999996</v>
      </c>
      <c r="BH39" s="52">
        <v>7427</v>
      </c>
      <c r="BI39" s="52">
        <v>138111.04699999999</v>
      </c>
      <c r="BJ39" s="52">
        <v>4565</v>
      </c>
      <c r="BK39" s="52">
        <v>73951.671000000002</v>
      </c>
      <c r="BL39" s="52">
        <v>44492</v>
      </c>
      <c r="BM39" s="52">
        <v>813998.76500000001</v>
      </c>
      <c r="BN39" s="52">
        <v>209</v>
      </c>
      <c r="BO39" s="52">
        <v>972.98099999999999</v>
      </c>
      <c r="BP39" s="52">
        <v>17</v>
      </c>
      <c r="BQ39" s="52">
        <v>946.84</v>
      </c>
      <c r="BR39" s="52">
        <v>1420734</v>
      </c>
      <c r="BS39" s="52">
        <v>3538809.594</v>
      </c>
      <c r="BT39" s="52"/>
      <c r="BU39" s="50">
        <v>111.35738077988253</v>
      </c>
      <c r="BV39" s="50">
        <v>106.21886627737962</v>
      </c>
    </row>
    <row r="40" spans="1:74" s="102" customFormat="1">
      <c r="A40" s="321" t="s">
        <v>563</v>
      </c>
      <c r="B40" s="52">
        <v>5534842</v>
      </c>
      <c r="C40" s="52">
        <v>61684899.107000001</v>
      </c>
      <c r="D40" s="52">
        <v>3986494</v>
      </c>
      <c r="E40" s="52">
        <v>51179212.329000004</v>
      </c>
      <c r="F40" s="52">
        <v>2620783</v>
      </c>
      <c r="G40" s="52">
        <v>34885533.098999999</v>
      </c>
      <c r="H40" s="52">
        <v>13209</v>
      </c>
      <c r="I40" s="52">
        <v>242274.693</v>
      </c>
      <c r="J40" s="52">
        <v>716941</v>
      </c>
      <c r="K40" s="52">
        <v>8167684.6579999998</v>
      </c>
      <c r="L40" s="52">
        <v>635561</v>
      </c>
      <c r="M40" s="52">
        <v>7883719.8789999997</v>
      </c>
      <c r="N40" s="52">
        <v>0</v>
      </c>
      <c r="O40" s="52">
        <v>0</v>
      </c>
      <c r="P40" s="52">
        <v>9090</v>
      </c>
      <c r="Q40" s="52">
        <v>115222.72199999999</v>
      </c>
      <c r="R40" s="52">
        <v>130563</v>
      </c>
      <c r="S40" s="52">
        <v>5085491.5089999996</v>
      </c>
      <c r="T40" s="52">
        <v>0</v>
      </c>
      <c r="U40" s="52">
        <v>0</v>
      </c>
      <c r="V40" s="52">
        <v>8733</v>
      </c>
      <c r="W40" s="52">
        <v>539361.57900000003</v>
      </c>
      <c r="X40" s="52">
        <v>249</v>
      </c>
      <c r="Y40" s="52">
        <v>4604.2929999999997</v>
      </c>
      <c r="Z40" s="52">
        <v>123573</v>
      </c>
      <c r="AA40" s="52">
        <v>780618.78700000001</v>
      </c>
      <c r="AB40" s="52">
        <v>253</v>
      </c>
      <c r="AC40" s="52">
        <v>29585.053</v>
      </c>
      <c r="AD40" s="52">
        <v>0</v>
      </c>
      <c r="AE40" s="52">
        <v>0</v>
      </c>
      <c r="AF40" s="52">
        <v>444</v>
      </c>
      <c r="AG40" s="52">
        <v>28414.66</v>
      </c>
      <c r="AH40" s="52">
        <v>0</v>
      </c>
      <c r="AI40" s="52">
        <v>0</v>
      </c>
      <c r="AJ40" s="52">
        <v>3</v>
      </c>
      <c r="AK40" s="52">
        <v>49.33</v>
      </c>
      <c r="AL40" s="52">
        <v>18</v>
      </c>
      <c r="AM40" s="52">
        <v>3301.5830000000001</v>
      </c>
      <c r="AN40" s="52">
        <v>0</v>
      </c>
      <c r="AO40" s="52">
        <v>0</v>
      </c>
      <c r="AP40" s="52">
        <v>256</v>
      </c>
      <c r="AQ40" s="52">
        <v>31009.064999999999</v>
      </c>
      <c r="AR40" s="52">
        <v>88</v>
      </c>
      <c r="AS40" s="52">
        <v>5246.9080000000004</v>
      </c>
      <c r="AT40" s="52">
        <v>181</v>
      </c>
      <c r="AU40" s="52">
        <v>603.65200000000004</v>
      </c>
      <c r="AV40" s="52">
        <v>5</v>
      </c>
      <c r="AW40" s="52">
        <v>1432.2280000000001</v>
      </c>
      <c r="AX40" s="52">
        <v>306272</v>
      </c>
      <c r="AY40" s="52">
        <v>879668.10499999998</v>
      </c>
      <c r="AZ40" s="52">
        <v>245</v>
      </c>
      <c r="BA40" s="52">
        <v>360461.66</v>
      </c>
      <c r="BB40" s="52">
        <v>2265</v>
      </c>
      <c r="BC40" s="52">
        <v>30741.987000000001</v>
      </c>
      <c r="BD40" s="52">
        <v>0</v>
      </c>
      <c r="BE40" s="52">
        <v>0</v>
      </c>
      <c r="BF40" s="52">
        <v>450</v>
      </c>
      <c r="BG40" s="52">
        <v>7913.3239999999996</v>
      </c>
      <c r="BH40" s="52">
        <v>8161</v>
      </c>
      <c r="BI40" s="52">
        <v>130236.864</v>
      </c>
      <c r="BJ40" s="52">
        <v>3700</v>
      </c>
      <c r="BK40" s="52">
        <v>34509.65</v>
      </c>
      <c r="BL40" s="52">
        <v>31048</v>
      </c>
      <c r="BM40" s="52">
        <v>525408.98400000005</v>
      </c>
      <c r="BN40" s="52">
        <v>372</v>
      </c>
      <c r="BO40" s="52">
        <v>1747.3789999999999</v>
      </c>
      <c r="BP40" s="52">
        <v>15</v>
      </c>
      <c r="BQ40" s="52">
        <v>114.072</v>
      </c>
      <c r="BR40" s="52">
        <v>922364</v>
      </c>
      <c r="BS40" s="52">
        <v>1909943.3840000001</v>
      </c>
      <c r="BT40" s="52"/>
      <c r="BU40" s="50">
        <v>106.86419827456213</v>
      </c>
      <c r="BV40" s="50">
        <v>104.21928465576251</v>
      </c>
    </row>
    <row r="41" spans="1:74" s="102" customFormat="1">
      <c r="A41" s="303" t="s">
        <v>564</v>
      </c>
      <c r="B41" s="61">
        <v>5970842</v>
      </c>
      <c r="C41" s="61">
        <v>67861644.202999994</v>
      </c>
      <c r="D41" s="61">
        <v>5160746</v>
      </c>
      <c r="E41" s="61">
        <v>60160747.761</v>
      </c>
      <c r="F41" s="61">
        <v>3313414</v>
      </c>
      <c r="G41" s="61">
        <v>40437441.751999997</v>
      </c>
      <c r="H41" s="61">
        <v>19628</v>
      </c>
      <c r="I41" s="61">
        <v>303347.47399999999</v>
      </c>
      <c r="J41" s="61">
        <v>891340</v>
      </c>
      <c r="K41" s="61">
        <v>9414508.7070000004</v>
      </c>
      <c r="L41" s="61">
        <v>936364</v>
      </c>
      <c r="M41" s="61">
        <v>10005449.828</v>
      </c>
      <c r="N41" s="61">
        <v>0</v>
      </c>
      <c r="O41" s="61">
        <v>0</v>
      </c>
      <c r="P41" s="61">
        <v>2993</v>
      </c>
      <c r="Q41" s="61">
        <v>41650.828000000001</v>
      </c>
      <c r="R41" s="61">
        <v>110911</v>
      </c>
      <c r="S41" s="61">
        <v>4179473.0630000001</v>
      </c>
      <c r="T41" s="61">
        <v>0</v>
      </c>
      <c r="U41" s="61">
        <v>0</v>
      </c>
      <c r="V41" s="61">
        <v>6049</v>
      </c>
      <c r="W41" s="61">
        <v>414272.19699999999</v>
      </c>
      <c r="X41" s="61">
        <v>306</v>
      </c>
      <c r="Y41" s="61">
        <v>2487.598</v>
      </c>
      <c r="Z41" s="61">
        <v>190887</v>
      </c>
      <c r="AA41" s="61">
        <v>967107.696</v>
      </c>
      <c r="AB41" s="61">
        <v>564</v>
      </c>
      <c r="AC41" s="61">
        <v>64242.661</v>
      </c>
      <c r="AD41" s="61">
        <v>0</v>
      </c>
      <c r="AE41" s="61">
        <v>0</v>
      </c>
      <c r="AF41" s="61">
        <v>163</v>
      </c>
      <c r="AG41" s="61">
        <v>18883.735000000001</v>
      </c>
      <c r="AH41" s="61">
        <v>8</v>
      </c>
      <c r="AI41" s="61">
        <v>281.18</v>
      </c>
      <c r="AJ41" s="61">
        <v>48</v>
      </c>
      <c r="AK41" s="61">
        <v>1847.93</v>
      </c>
      <c r="AL41" s="61">
        <v>70</v>
      </c>
      <c r="AM41" s="61">
        <v>21458.398000000001</v>
      </c>
      <c r="AN41" s="61">
        <v>0</v>
      </c>
      <c r="AO41" s="61">
        <v>0</v>
      </c>
      <c r="AP41" s="61">
        <v>279</v>
      </c>
      <c r="AQ41" s="61">
        <v>29229.258999999998</v>
      </c>
      <c r="AR41" s="61">
        <v>46</v>
      </c>
      <c r="AS41" s="61">
        <v>977.24900000000002</v>
      </c>
      <c r="AT41" s="61">
        <v>260</v>
      </c>
      <c r="AU41" s="61">
        <v>479.75</v>
      </c>
      <c r="AV41" s="61">
        <v>24</v>
      </c>
      <c r="AW41" s="61">
        <v>3488.1170000000002</v>
      </c>
      <c r="AX41" s="61">
        <v>432113</v>
      </c>
      <c r="AY41" s="61">
        <v>999285.17799999996</v>
      </c>
      <c r="AZ41" s="61">
        <v>121</v>
      </c>
      <c r="BA41" s="61">
        <v>155331.99</v>
      </c>
      <c r="BB41" s="61">
        <v>1824</v>
      </c>
      <c r="BC41" s="61">
        <v>28599.026000000002</v>
      </c>
      <c r="BD41" s="61">
        <v>0</v>
      </c>
      <c r="BE41" s="61">
        <v>0</v>
      </c>
      <c r="BF41" s="61">
        <v>480</v>
      </c>
      <c r="BG41" s="61">
        <v>5061.2759999999998</v>
      </c>
      <c r="BH41" s="61">
        <v>6926</v>
      </c>
      <c r="BI41" s="61">
        <v>105555.94</v>
      </c>
      <c r="BJ41" s="61">
        <v>4230</v>
      </c>
      <c r="BK41" s="61">
        <v>31607.117999999999</v>
      </c>
      <c r="BL41" s="61">
        <v>34707</v>
      </c>
      <c r="BM41" s="61">
        <v>592184.71699999995</v>
      </c>
      <c r="BN41" s="61">
        <v>193</v>
      </c>
      <c r="BO41" s="61">
        <v>796.88699999999994</v>
      </c>
      <c r="BP41" s="61">
        <v>16</v>
      </c>
      <c r="BQ41" s="61">
        <v>549.03599999999994</v>
      </c>
      <c r="BR41" s="61">
        <v>16878</v>
      </c>
      <c r="BS41" s="61">
        <v>36045.612999999998</v>
      </c>
      <c r="BT41" s="52"/>
      <c r="BU41" s="59">
        <v>112.15789153363022</v>
      </c>
      <c r="BV41" s="59">
        <v>104.48626042768592</v>
      </c>
    </row>
    <row r="42" spans="1:74" s="102" customFormat="1">
      <c r="A42" s="321" t="s">
        <v>565</v>
      </c>
      <c r="B42" s="68">
        <v>19250422</v>
      </c>
      <c r="C42" s="68">
        <v>221524221.57300001</v>
      </c>
      <c r="D42" s="68">
        <v>13942524</v>
      </c>
      <c r="E42" s="68">
        <v>183110520.227</v>
      </c>
      <c r="F42" s="68">
        <v>8864843</v>
      </c>
      <c r="G42" s="68">
        <v>120924120.20100001</v>
      </c>
      <c r="H42" s="68">
        <v>15545</v>
      </c>
      <c r="I42" s="68">
        <v>234566.98800000001</v>
      </c>
      <c r="J42" s="68">
        <v>1797421</v>
      </c>
      <c r="K42" s="68">
        <v>21399441.028999999</v>
      </c>
      <c r="L42" s="68">
        <v>3264715</v>
      </c>
      <c r="M42" s="68">
        <v>40552392.009000003</v>
      </c>
      <c r="N42" s="68">
        <v>0</v>
      </c>
      <c r="O42" s="68">
        <v>0</v>
      </c>
      <c r="P42" s="68">
        <v>5671</v>
      </c>
      <c r="Q42" s="68">
        <v>70769.717999999993</v>
      </c>
      <c r="R42" s="68">
        <v>496659</v>
      </c>
      <c r="S42" s="68">
        <v>19618947.614</v>
      </c>
      <c r="T42" s="68">
        <v>0</v>
      </c>
      <c r="U42" s="68">
        <v>0</v>
      </c>
      <c r="V42" s="68">
        <v>25734</v>
      </c>
      <c r="W42" s="68">
        <v>2133826.2760000001</v>
      </c>
      <c r="X42" s="68">
        <v>1304</v>
      </c>
      <c r="Y42" s="68">
        <v>25881.752</v>
      </c>
      <c r="Z42" s="68">
        <v>353364</v>
      </c>
      <c r="AA42" s="68">
        <v>2950005.5109999999</v>
      </c>
      <c r="AB42" s="68">
        <v>580</v>
      </c>
      <c r="AC42" s="68">
        <v>75582.558999999994</v>
      </c>
      <c r="AD42" s="68">
        <v>0</v>
      </c>
      <c r="AE42" s="68">
        <v>0</v>
      </c>
      <c r="AF42" s="68">
        <v>346</v>
      </c>
      <c r="AG42" s="68">
        <v>39985.917000000001</v>
      </c>
      <c r="AH42" s="68">
        <v>33</v>
      </c>
      <c r="AI42" s="68">
        <v>3448.5</v>
      </c>
      <c r="AJ42" s="68">
        <v>737</v>
      </c>
      <c r="AK42" s="68">
        <v>33619.175999999999</v>
      </c>
      <c r="AL42" s="68">
        <v>82</v>
      </c>
      <c r="AM42" s="68">
        <v>40416.057999999997</v>
      </c>
      <c r="AN42" s="68">
        <v>0</v>
      </c>
      <c r="AO42" s="68">
        <v>0</v>
      </c>
      <c r="AP42" s="68">
        <v>868</v>
      </c>
      <c r="AQ42" s="68">
        <v>109502.10799999999</v>
      </c>
      <c r="AR42" s="68">
        <v>1518</v>
      </c>
      <c r="AS42" s="68">
        <v>46751.711000000003</v>
      </c>
      <c r="AT42" s="68">
        <v>519</v>
      </c>
      <c r="AU42" s="68">
        <v>1382.2950000000001</v>
      </c>
      <c r="AV42" s="68">
        <v>56</v>
      </c>
      <c r="AW42" s="68">
        <v>16613.644</v>
      </c>
      <c r="AX42" s="68">
        <v>1082736</v>
      </c>
      <c r="AY42" s="68">
        <v>3145313.8969999999</v>
      </c>
      <c r="AZ42" s="68">
        <v>751</v>
      </c>
      <c r="BA42" s="68">
        <v>753712.9</v>
      </c>
      <c r="BB42" s="68">
        <v>3870</v>
      </c>
      <c r="BC42" s="68">
        <v>64236.839</v>
      </c>
      <c r="BD42" s="68">
        <v>0</v>
      </c>
      <c r="BE42" s="68">
        <v>0</v>
      </c>
      <c r="BF42" s="68">
        <v>1951</v>
      </c>
      <c r="BG42" s="68">
        <v>14178.298000000001</v>
      </c>
      <c r="BH42" s="68">
        <v>22332</v>
      </c>
      <c r="BI42" s="68">
        <v>564770.47</v>
      </c>
      <c r="BJ42" s="68">
        <v>8349</v>
      </c>
      <c r="BK42" s="68">
        <v>143997.785</v>
      </c>
      <c r="BL42" s="68">
        <v>87810</v>
      </c>
      <c r="BM42" s="68">
        <v>1905188.824</v>
      </c>
      <c r="BN42" s="68">
        <v>461</v>
      </c>
      <c r="BO42" s="68">
        <v>2362.9830000000002</v>
      </c>
      <c r="BP42" s="68">
        <v>138</v>
      </c>
      <c r="BQ42" s="68">
        <v>3283.5610000000001</v>
      </c>
      <c r="BR42" s="68">
        <v>3212029</v>
      </c>
      <c r="BS42" s="68">
        <v>6649922.9500000002</v>
      </c>
      <c r="BT42" s="52"/>
      <c r="BU42" s="50">
        <v>111.50301260054889</v>
      </c>
      <c r="BV42" s="50">
        <v>105.192980681777</v>
      </c>
    </row>
    <row r="43" spans="1:74" s="102" customFormat="1">
      <c r="A43" s="321" t="s">
        <v>566</v>
      </c>
      <c r="B43" s="52">
        <v>29580957</v>
      </c>
      <c r="C43" s="52">
        <v>318870794.90100002</v>
      </c>
      <c r="D43" s="52">
        <v>21679181</v>
      </c>
      <c r="E43" s="52">
        <v>256247528.74700001</v>
      </c>
      <c r="F43" s="52">
        <v>12820433</v>
      </c>
      <c r="G43" s="52">
        <v>159457784.065</v>
      </c>
      <c r="H43" s="52">
        <v>49378</v>
      </c>
      <c r="I43" s="52">
        <v>668275.73199999996</v>
      </c>
      <c r="J43" s="52">
        <v>2794129</v>
      </c>
      <c r="K43" s="52">
        <v>29969669.532000002</v>
      </c>
      <c r="L43" s="52">
        <v>6015241</v>
      </c>
      <c r="M43" s="52">
        <v>66151799.417999998</v>
      </c>
      <c r="N43" s="52">
        <v>0</v>
      </c>
      <c r="O43" s="52">
        <v>0</v>
      </c>
      <c r="P43" s="52">
        <v>41412</v>
      </c>
      <c r="Q43" s="52">
        <v>606005.26699999999</v>
      </c>
      <c r="R43" s="52">
        <v>924421</v>
      </c>
      <c r="S43" s="52">
        <v>32547217.184999999</v>
      </c>
      <c r="T43" s="52">
        <v>0</v>
      </c>
      <c r="U43" s="52">
        <v>0</v>
      </c>
      <c r="V43" s="52">
        <v>17569</v>
      </c>
      <c r="W43" s="52">
        <v>2623421.2379999999</v>
      </c>
      <c r="X43" s="52">
        <v>1611</v>
      </c>
      <c r="Y43" s="52">
        <v>12274.532999999999</v>
      </c>
      <c r="Z43" s="52">
        <v>678977</v>
      </c>
      <c r="AA43" s="52">
        <v>6487745.5149999997</v>
      </c>
      <c r="AB43" s="52">
        <v>1062</v>
      </c>
      <c r="AC43" s="52">
        <v>87398.228000000003</v>
      </c>
      <c r="AD43" s="52">
        <v>0</v>
      </c>
      <c r="AE43" s="52">
        <v>0</v>
      </c>
      <c r="AF43" s="52">
        <v>1614</v>
      </c>
      <c r="AG43" s="52">
        <v>83067.14</v>
      </c>
      <c r="AH43" s="52">
        <v>6055</v>
      </c>
      <c r="AI43" s="52">
        <v>294401.26299999998</v>
      </c>
      <c r="AJ43" s="52">
        <v>25849</v>
      </c>
      <c r="AK43" s="52">
        <v>1056063.423</v>
      </c>
      <c r="AL43" s="52">
        <v>547</v>
      </c>
      <c r="AM43" s="52">
        <v>299683.65399999998</v>
      </c>
      <c r="AN43" s="52">
        <v>0</v>
      </c>
      <c r="AO43" s="52">
        <v>0</v>
      </c>
      <c r="AP43" s="52">
        <v>1527</v>
      </c>
      <c r="AQ43" s="52">
        <v>157524.90700000001</v>
      </c>
      <c r="AR43" s="52">
        <v>5558</v>
      </c>
      <c r="AS43" s="52">
        <v>182237.959</v>
      </c>
      <c r="AT43" s="52">
        <v>1516</v>
      </c>
      <c r="AU43" s="52">
        <v>3487.395</v>
      </c>
      <c r="AV43" s="52">
        <v>69</v>
      </c>
      <c r="AW43" s="52">
        <v>15892.683999999999</v>
      </c>
      <c r="AX43" s="52">
        <v>1742570</v>
      </c>
      <c r="AY43" s="52">
        <v>5275054.1140000001</v>
      </c>
      <c r="AZ43" s="52">
        <v>554</v>
      </c>
      <c r="BA43" s="52">
        <v>615722.27</v>
      </c>
      <c r="BB43" s="52">
        <v>7948</v>
      </c>
      <c r="BC43" s="52">
        <v>113203.20600000001</v>
      </c>
      <c r="BD43" s="52">
        <v>0</v>
      </c>
      <c r="BE43" s="52">
        <v>0</v>
      </c>
      <c r="BF43" s="52">
        <v>3382</v>
      </c>
      <c r="BG43" s="52">
        <v>30534.226999999999</v>
      </c>
      <c r="BH43" s="52">
        <v>39765</v>
      </c>
      <c r="BI43" s="52">
        <v>850708.78300000005</v>
      </c>
      <c r="BJ43" s="52">
        <v>12836</v>
      </c>
      <c r="BK43" s="52">
        <v>182406.15700000001</v>
      </c>
      <c r="BL43" s="52">
        <v>146397</v>
      </c>
      <c r="BM43" s="52">
        <v>2494897.3879999998</v>
      </c>
      <c r="BN43" s="52">
        <v>1054</v>
      </c>
      <c r="BO43" s="52">
        <v>5485.3779999999997</v>
      </c>
      <c r="BP43" s="52">
        <v>63</v>
      </c>
      <c r="BQ43" s="52">
        <v>1862.8119999999999</v>
      </c>
      <c r="BR43" s="52">
        <v>4239420</v>
      </c>
      <c r="BS43" s="52">
        <v>8596971.4279999994</v>
      </c>
      <c r="BT43" s="52"/>
      <c r="BU43" s="50">
        <v>112.44282535730991</v>
      </c>
      <c r="BV43" s="50">
        <v>105.98211085228191</v>
      </c>
    </row>
    <row r="44" spans="1:74" s="102" customFormat="1">
      <c r="A44" s="321" t="s">
        <v>567</v>
      </c>
      <c r="B44" s="52">
        <v>11360041</v>
      </c>
      <c r="C44" s="52">
        <v>134231286.99000001</v>
      </c>
      <c r="D44" s="52">
        <v>9912012</v>
      </c>
      <c r="E44" s="52">
        <v>113919275.461</v>
      </c>
      <c r="F44" s="52">
        <v>5892028</v>
      </c>
      <c r="G44" s="52">
        <v>70886123.040999994</v>
      </c>
      <c r="H44" s="52">
        <v>52665</v>
      </c>
      <c r="I44" s="52">
        <v>719673.85499999998</v>
      </c>
      <c r="J44" s="52">
        <v>1427558</v>
      </c>
      <c r="K44" s="52">
        <v>14931989.756999999</v>
      </c>
      <c r="L44" s="52">
        <v>2539761</v>
      </c>
      <c r="M44" s="52">
        <v>27381488.807999998</v>
      </c>
      <c r="N44" s="52">
        <v>0</v>
      </c>
      <c r="O44" s="52">
        <v>0</v>
      </c>
      <c r="P44" s="52">
        <v>25756</v>
      </c>
      <c r="Q44" s="52">
        <v>306916.38799999998</v>
      </c>
      <c r="R44" s="52">
        <v>326712</v>
      </c>
      <c r="S44" s="52">
        <v>12704880.213</v>
      </c>
      <c r="T44" s="52">
        <v>0</v>
      </c>
      <c r="U44" s="52">
        <v>0</v>
      </c>
      <c r="V44" s="52">
        <v>15468</v>
      </c>
      <c r="W44" s="52">
        <v>1434759.5870000001</v>
      </c>
      <c r="X44" s="52">
        <v>841</v>
      </c>
      <c r="Y44" s="52">
        <v>14023.16</v>
      </c>
      <c r="Z44" s="52">
        <v>198433</v>
      </c>
      <c r="AA44" s="52">
        <v>1533364.4480000001</v>
      </c>
      <c r="AB44" s="52">
        <v>424</v>
      </c>
      <c r="AC44" s="52">
        <v>50149.004000000001</v>
      </c>
      <c r="AD44" s="52">
        <v>0</v>
      </c>
      <c r="AE44" s="52">
        <v>0</v>
      </c>
      <c r="AF44" s="52">
        <v>367</v>
      </c>
      <c r="AG44" s="52">
        <v>51770.934000000001</v>
      </c>
      <c r="AH44" s="52">
        <v>227</v>
      </c>
      <c r="AI44" s="52">
        <v>12823.958000000001</v>
      </c>
      <c r="AJ44" s="52">
        <v>843</v>
      </c>
      <c r="AK44" s="52">
        <v>26619.99</v>
      </c>
      <c r="AL44" s="52">
        <v>91</v>
      </c>
      <c r="AM44" s="52">
        <v>37690.31</v>
      </c>
      <c r="AN44" s="52">
        <v>0</v>
      </c>
      <c r="AO44" s="52">
        <v>0</v>
      </c>
      <c r="AP44" s="52">
        <v>920</v>
      </c>
      <c r="AQ44" s="52">
        <v>98177.195999999996</v>
      </c>
      <c r="AR44" s="52">
        <v>305</v>
      </c>
      <c r="AS44" s="52">
        <v>4698.24</v>
      </c>
      <c r="AT44" s="52">
        <v>489</v>
      </c>
      <c r="AU44" s="52">
        <v>936.48900000000003</v>
      </c>
      <c r="AV44" s="52">
        <v>32</v>
      </c>
      <c r="AW44" s="52">
        <v>4577.9920000000002</v>
      </c>
      <c r="AX44" s="52">
        <v>783740</v>
      </c>
      <c r="AY44" s="52">
        <v>2334091.3810000001</v>
      </c>
      <c r="AZ44" s="52">
        <v>192</v>
      </c>
      <c r="BA44" s="52">
        <v>168371.9</v>
      </c>
      <c r="BB44" s="52">
        <v>2616</v>
      </c>
      <c r="BC44" s="52">
        <v>35919.347000000002</v>
      </c>
      <c r="BD44" s="52">
        <v>0</v>
      </c>
      <c r="BE44" s="52">
        <v>0</v>
      </c>
      <c r="BF44" s="52">
        <v>1226</v>
      </c>
      <c r="BG44" s="52">
        <v>12782.897000000001</v>
      </c>
      <c r="BH44" s="52">
        <v>14235</v>
      </c>
      <c r="BI44" s="52">
        <v>240295.43900000001</v>
      </c>
      <c r="BJ44" s="52">
        <v>7132</v>
      </c>
      <c r="BK44" s="52">
        <v>91138.812000000005</v>
      </c>
      <c r="BL44" s="52">
        <v>67743</v>
      </c>
      <c r="BM44" s="52">
        <v>1146681.574</v>
      </c>
      <c r="BN44" s="52">
        <v>213</v>
      </c>
      <c r="BO44" s="52">
        <v>989.36300000000006</v>
      </c>
      <c r="BP44" s="52">
        <v>24</v>
      </c>
      <c r="BQ44" s="52">
        <v>352.98500000000001</v>
      </c>
      <c r="BR44" s="52">
        <v>0</v>
      </c>
      <c r="BS44" s="52">
        <v>-7.8E-2</v>
      </c>
      <c r="BT44" s="52"/>
      <c r="BU44" s="50">
        <v>111.17355793442623</v>
      </c>
      <c r="BV44" s="50">
        <v>105.40228272579864</v>
      </c>
    </row>
    <row r="45" spans="1:74" s="102" customFormat="1">
      <c r="A45" s="321" t="s">
        <v>568</v>
      </c>
      <c r="B45" s="52">
        <v>7272869</v>
      </c>
      <c r="C45" s="52">
        <v>85810140.952000007</v>
      </c>
      <c r="D45" s="52">
        <v>5102493</v>
      </c>
      <c r="E45" s="52">
        <v>65813949.873000003</v>
      </c>
      <c r="F45" s="52">
        <v>3375269</v>
      </c>
      <c r="G45" s="52">
        <v>44837703.222999997</v>
      </c>
      <c r="H45" s="52">
        <v>18284</v>
      </c>
      <c r="I45" s="52">
        <v>294227.48499999999</v>
      </c>
      <c r="J45" s="52">
        <v>850566</v>
      </c>
      <c r="K45" s="52">
        <v>9994208.8019999992</v>
      </c>
      <c r="L45" s="52">
        <v>858374</v>
      </c>
      <c r="M45" s="52">
        <v>10687810.363</v>
      </c>
      <c r="N45" s="52">
        <v>0</v>
      </c>
      <c r="O45" s="52">
        <v>0</v>
      </c>
      <c r="P45" s="52">
        <v>7024</v>
      </c>
      <c r="Q45" s="52">
        <v>110824.618</v>
      </c>
      <c r="R45" s="52">
        <v>269432</v>
      </c>
      <c r="S45" s="52">
        <v>12470760.095000001</v>
      </c>
      <c r="T45" s="52">
        <v>0</v>
      </c>
      <c r="U45" s="52">
        <v>0</v>
      </c>
      <c r="V45" s="52">
        <v>8344</v>
      </c>
      <c r="W45" s="52">
        <v>1104936.7439999999</v>
      </c>
      <c r="X45" s="52">
        <v>213</v>
      </c>
      <c r="Y45" s="52">
        <v>6368.7929999999997</v>
      </c>
      <c r="Z45" s="52">
        <v>108856</v>
      </c>
      <c r="AA45" s="52">
        <v>1197289.8959999999</v>
      </c>
      <c r="AB45" s="52">
        <v>651</v>
      </c>
      <c r="AC45" s="52">
        <v>68079.607999999993</v>
      </c>
      <c r="AD45" s="52">
        <v>0</v>
      </c>
      <c r="AE45" s="52">
        <v>0</v>
      </c>
      <c r="AF45" s="52">
        <v>197</v>
      </c>
      <c r="AG45" s="52">
        <v>38572.491000000002</v>
      </c>
      <c r="AH45" s="52">
        <v>0</v>
      </c>
      <c r="AI45" s="52">
        <v>0</v>
      </c>
      <c r="AJ45" s="52">
        <v>12</v>
      </c>
      <c r="AK45" s="52">
        <v>5139.8140000000003</v>
      </c>
      <c r="AL45" s="52">
        <v>25</v>
      </c>
      <c r="AM45" s="52">
        <v>11894.359</v>
      </c>
      <c r="AN45" s="52">
        <v>0</v>
      </c>
      <c r="AO45" s="52">
        <v>0</v>
      </c>
      <c r="AP45" s="52">
        <v>173</v>
      </c>
      <c r="AQ45" s="52">
        <v>16913.635999999999</v>
      </c>
      <c r="AR45" s="52">
        <v>84</v>
      </c>
      <c r="AS45" s="52">
        <v>6595.53</v>
      </c>
      <c r="AT45" s="52">
        <v>209</v>
      </c>
      <c r="AU45" s="52">
        <v>638.22199999999998</v>
      </c>
      <c r="AV45" s="52">
        <v>9</v>
      </c>
      <c r="AW45" s="52">
        <v>860.98699999999997</v>
      </c>
      <c r="AX45" s="52">
        <v>447620</v>
      </c>
      <c r="AY45" s="52">
        <v>1354183.325</v>
      </c>
      <c r="AZ45" s="52">
        <v>81</v>
      </c>
      <c r="BA45" s="52">
        <v>5891.51</v>
      </c>
      <c r="BB45" s="52">
        <v>1659</v>
      </c>
      <c r="BC45" s="52">
        <v>24823.094000000001</v>
      </c>
      <c r="BD45" s="52">
        <v>0</v>
      </c>
      <c r="BE45" s="52">
        <v>0</v>
      </c>
      <c r="BF45" s="52">
        <v>296</v>
      </c>
      <c r="BG45" s="52">
        <v>5915.049</v>
      </c>
      <c r="BH45" s="52">
        <v>4147</v>
      </c>
      <c r="BI45" s="52">
        <v>79637.620999999999</v>
      </c>
      <c r="BJ45" s="52">
        <v>3422</v>
      </c>
      <c r="BK45" s="52">
        <v>37737.146999999997</v>
      </c>
      <c r="BL45" s="52">
        <v>41621</v>
      </c>
      <c r="BM45" s="52">
        <v>711946.54200000002</v>
      </c>
      <c r="BN45" s="52">
        <v>68</v>
      </c>
      <c r="BO45" s="52">
        <v>371.10300000000001</v>
      </c>
      <c r="BP45" s="52">
        <v>1</v>
      </c>
      <c r="BQ45" s="52">
        <v>17.399999999999999</v>
      </c>
      <c r="BR45" s="52">
        <v>1276232</v>
      </c>
      <c r="BS45" s="52">
        <v>2736793.4950000001</v>
      </c>
      <c r="BT45" s="52"/>
      <c r="BU45" s="50">
        <v>110.94031889090022</v>
      </c>
      <c r="BV45" s="50">
        <v>105.28032112233427</v>
      </c>
    </row>
    <row r="46" spans="1:74" s="102" customFormat="1">
      <c r="A46" s="303" t="s">
        <v>569</v>
      </c>
      <c r="B46" s="61">
        <v>10600244</v>
      </c>
      <c r="C46" s="61">
        <v>112096042.07600001</v>
      </c>
      <c r="D46" s="61">
        <v>7496017</v>
      </c>
      <c r="E46" s="61">
        <v>92212292.003000006</v>
      </c>
      <c r="F46" s="61">
        <v>4779556</v>
      </c>
      <c r="G46" s="61">
        <v>61112140.369000003</v>
      </c>
      <c r="H46" s="61">
        <v>21393</v>
      </c>
      <c r="I46" s="61">
        <v>301073.42599999998</v>
      </c>
      <c r="J46" s="61">
        <v>1077055</v>
      </c>
      <c r="K46" s="61">
        <v>11802080.438999999</v>
      </c>
      <c r="L46" s="61">
        <v>1618013</v>
      </c>
      <c r="M46" s="61">
        <v>18996997.769000001</v>
      </c>
      <c r="N46" s="61">
        <v>0</v>
      </c>
      <c r="O46" s="61">
        <v>0</v>
      </c>
      <c r="P46" s="61">
        <v>9385</v>
      </c>
      <c r="Q46" s="61">
        <v>106683.39200000001</v>
      </c>
      <c r="R46" s="61">
        <v>235968</v>
      </c>
      <c r="S46" s="61">
        <v>9503289.8019999992</v>
      </c>
      <c r="T46" s="61">
        <v>0</v>
      </c>
      <c r="U46" s="61">
        <v>0</v>
      </c>
      <c r="V46" s="61">
        <v>9599</v>
      </c>
      <c r="W46" s="61">
        <v>781650.98</v>
      </c>
      <c r="X46" s="61">
        <v>349</v>
      </c>
      <c r="Y46" s="61">
        <v>13318.065000000001</v>
      </c>
      <c r="Z46" s="61">
        <v>121807</v>
      </c>
      <c r="AA46" s="61">
        <v>1182473.7760000001</v>
      </c>
      <c r="AB46" s="61">
        <v>530</v>
      </c>
      <c r="AC46" s="61">
        <v>59639.885000000002</v>
      </c>
      <c r="AD46" s="61">
        <v>0</v>
      </c>
      <c r="AE46" s="61">
        <v>0</v>
      </c>
      <c r="AF46" s="61">
        <v>416</v>
      </c>
      <c r="AG46" s="61">
        <v>30486.87</v>
      </c>
      <c r="AH46" s="61">
        <v>8</v>
      </c>
      <c r="AI46" s="61">
        <v>3984.63</v>
      </c>
      <c r="AJ46" s="61">
        <v>152</v>
      </c>
      <c r="AK46" s="61">
        <v>6392.51</v>
      </c>
      <c r="AL46" s="61">
        <v>92</v>
      </c>
      <c r="AM46" s="61">
        <v>35284.612999999998</v>
      </c>
      <c r="AN46" s="61">
        <v>0</v>
      </c>
      <c r="AO46" s="61">
        <v>0</v>
      </c>
      <c r="AP46" s="61">
        <v>473</v>
      </c>
      <c r="AQ46" s="61">
        <v>55047.76</v>
      </c>
      <c r="AR46" s="61">
        <v>723</v>
      </c>
      <c r="AS46" s="61">
        <v>18347.235000000001</v>
      </c>
      <c r="AT46" s="61">
        <v>511</v>
      </c>
      <c r="AU46" s="61">
        <v>994.30200000000002</v>
      </c>
      <c r="AV46" s="61">
        <v>31</v>
      </c>
      <c r="AW46" s="61">
        <v>6278.9120000000003</v>
      </c>
      <c r="AX46" s="61">
        <v>633430</v>
      </c>
      <c r="AY46" s="61">
        <v>1802716.8759999999</v>
      </c>
      <c r="AZ46" s="61">
        <v>140</v>
      </c>
      <c r="BA46" s="61">
        <v>13746.53</v>
      </c>
      <c r="BB46" s="61">
        <v>1894</v>
      </c>
      <c r="BC46" s="61">
        <v>33378.591</v>
      </c>
      <c r="BD46" s="61">
        <v>0</v>
      </c>
      <c r="BE46" s="61">
        <v>0</v>
      </c>
      <c r="BF46" s="61">
        <v>423</v>
      </c>
      <c r="BG46" s="61">
        <v>3245.3449999999998</v>
      </c>
      <c r="BH46" s="61">
        <v>8283</v>
      </c>
      <c r="BI46" s="61">
        <v>142754.81400000001</v>
      </c>
      <c r="BJ46" s="61">
        <v>2443</v>
      </c>
      <c r="BK46" s="61">
        <v>44517.531000000003</v>
      </c>
      <c r="BL46" s="61">
        <v>53620</v>
      </c>
      <c r="BM46" s="61">
        <v>955125.24300000002</v>
      </c>
      <c r="BN46" s="61">
        <v>139</v>
      </c>
      <c r="BO46" s="61">
        <v>752.73900000000003</v>
      </c>
      <c r="BP46" s="61">
        <v>14</v>
      </c>
      <c r="BQ46" s="61">
        <v>50.957999999999998</v>
      </c>
      <c r="BR46" s="61">
        <v>2023797</v>
      </c>
      <c r="BS46" s="61">
        <v>5083588.7139999997</v>
      </c>
      <c r="BT46" s="52"/>
      <c r="BU46" s="59">
        <v>111.4594969717362</v>
      </c>
      <c r="BV46" s="59">
        <v>105.31763120371558</v>
      </c>
    </row>
    <row r="47" spans="1:74" s="102" customFormat="1">
      <c r="A47" s="321" t="s">
        <v>570</v>
      </c>
      <c r="B47" s="68">
        <v>10780997</v>
      </c>
      <c r="C47" s="68">
        <v>140548694.456</v>
      </c>
      <c r="D47" s="68">
        <v>9202018</v>
      </c>
      <c r="E47" s="68">
        <v>115700361.421</v>
      </c>
      <c r="F47" s="68">
        <v>6106027</v>
      </c>
      <c r="G47" s="68">
        <v>79920817.378999993</v>
      </c>
      <c r="H47" s="68">
        <v>54100</v>
      </c>
      <c r="I47" s="68">
        <v>789505.49399999995</v>
      </c>
      <c r="J47" s="68">
        <v>1310835</v>
      </c>
      <c r="K47" s="68">
        <v>14861995.345000001</v>
      </c>
      <c r="L47" s="68">
        <v>1731056</v>
      </c>
      <c r="M47" s="68">
        <v>20128043.203000002</v>
      </c>
      <c r="N47" s="68">
        <v>0</v>
      </c>
      <c r="O47" s="68">
        <v>0</v>
      </c>
      <c r="P47" s="68">
        <v>3813</v>
      </c>
      <c r="Q47" s="68">
        <v>48236.633999999998</v>
      </c>
      <c r="R47" s="68">
        <v>448638</v>
      </c>
      <c r="S47" s="68">
        <v>17704346.666000001</v>
      </c>
      <c r="T47" s="68">
        <v>0</v>
      </c>
      <c r="U47" s="68">
        <v>0</v>
      </c>
      <c r="V47" s="68">
        <v>15068</v>
      </c>
      <c r="W47" s="68">
        <v>1471383.577</v>
      </c>
      <c r="X47" s="68">
        <v>419</v>
      </c>
      <c r="Y47" s="68">
        <v>4496.5010000000002</v>
      </c>
      <c r="Z47" s="68">
        <v>249969</v>
      </c>
      <c r="AA47" s="68">
        <v>1908940.3970000001</v>
      </c>
      <c r="AB47" s="68">
        <v>354</v>
      </c>
      <c r="AC47" s="68">
        <v>30331.045999999998</v>
      </c>
      <c r="AD47" s="68">
        <v>0</v>
      </c>
      <c r="AE47" s="68">
        <v>0</v>
      </c>
      <c r="AF47" s="68">
        <v>307</v>
      </c>
      <c r="AG47" s="68">
        <v>41208.171000000002</v>
      </c>
      <c r="AH47" s="68">
        <v>8</v>
      </c>
      <c r="AI47" s="68">
        <v>3.11</v>
      </c>
      <c r="AJ47" s="68">
        <v>129</v>
      </c>
      <c r="AK47" s="68">
        <v>4389.9849999999997</v>
      </c>
      <c r="AL47" s="68">
        <v>32</v>
      </c>
      <c r="AM47" s="68">
        <v>14296.084999999999</v>
      </c>
      <c r="AN47" s="68">
        <v>0</v>
      </c>
      <c r="AO47" s="68">
        <v>0</v>
      </c>
      <c r="AP47" s="68">
        <v>532</v>
      </c>
      <c r="AQ47" s="68">
        <v>69398.09</v>
      </c>
      <c r="AR47" s="68">
        <v>282</v>
      </c>
      <c r="AS47" s="68">
        <v>10039.9</v>
      </c>
      <c r="AT47" s="68">
        <v>338</v>
      </c>
      <c r="AU47" s="68">
        <v>1029.173</v>
      </c>
      <c r="AV47" s="68">
        <v>38</v>
      </c>
      <c r="AW47" s="68">
        <v>10508.397000000001</v>
      </c>
      <c r="AX47" s="68">
        <v>775066</v>
      </c>
      <c r="AY47" s="68">
        <v>1955384.895</v>
      </c>
      <c r="AZ47" s="68">
        <v>87</v>
      </c>
      <c r="BA47" s="68">
        <v>11487.88</v>
      </c>
      <c r="BB47" s="68">
        <v>3046</v>
      </c>
      <c r="BC47" s="68">
        <v>46596.731</v>
      </c>
      <c r="BD47" s="68">
        <v>0</v>
      </c>
      <c r="BE47" s="68">
        <v>0</v>
      </c>
      <c r="BF47" s="68">
        <v>787</v>
      </c>
      <c r="BG47" s="68">
        <v>4899.4390000000003</v>
      </c>
      <c r="BH47" s="68">
        <v>12611</v>
      </c>
      <c r="BI47" s="68">
        <v>238772.08600000001</v>
      </c>
      <c r="BJ47" s="68">
        <v>5514</v>
      </c>
      <c r="BK47" s="68">
        <v>57697.951000000001</v>
      </c>
      <c r="BL47" s="68">
        <v>61499</v>
      </c>
      <c r="BM47" s="68">
        <v>1210712.088</v>
      </c>
      <c r="BN47" s="68">
        <v>369</v>
      </c>
      <c r="BO47" s="68">
        <v>2104.2179999999998</v>
      </c>
      <c r="BP47" s="68">
        <v>73</v>
      </c>
      <c r="BQ47" s="68">
        <v>2070.0149999999999</v>
      </c>
      <c r="BR47" s="68">
        <v>0</v>
      </c>
      <c r="BS47" s="68">
        <v>0</v>
      </c>
      <c r="BT47" s="52"/>
      <c r="BU47" s="50">
        <v>112.73018017071293</v>
      </c>
      <c r="BV47" s="50">
        <v>105.93296135262919</v>
      </c>
    </row>
    <row r="48" spans="1:74" s="102" customFormat="1">
      <c r="A48" s="321" t="s">
        <v>571</v>
      </c>
      <c r="B48" s="52">
        <v>5704764</v>
      </c>
      <c r="C48" s="52">
        <v>78864861.747999996</v>
      </c>
      <c r="D48" s="52">
        <v>4317321</v>
      </c>
      <c r="E48" s="52">
        <v>56214258.034000002</v>
      </c>
      <c r="F48" s="52">
        <v>2960234</v>
      </c>
      <c r="G48" s="52">
        <v>40089818.957999997</v>
      </c>
      <c r="H48" s="52">
        <v>21740</v>
      </c>
      <c r="I48" s="52">
        <v>364154.245</v>
      </c>
      <c r="J48" s="52">
        <v>830047</v>
      </c>
      <c r="K48" s="52">
        <v>9566630.4619999994</v>
      </c>
      <c r="L48" s="52">
        <v>505300</v>
      </c>
      <c r="M48" s="52">
        <v>6193654.3689999999</v>
      </c>
      <c r="N48" s="52">
        <v>0</v>
      </c>
      <c r="O48" s="52">
        <v>0</v>
      </c>
      <c r="P48" s="52">
        <v>3699</v>
      </c>
      <c r="Q48" s="52">
        <v>51405.489000000001</v>
      </c>
      <c r="R48" s="52">
        <v>377216</v>
      </c>
      <c r="S48" s="52">
        <v>15897025.286</v>
      </c>
      <c r="T48" s="52">
        <v>0</v>
      </c>
      <c r="U48" s="52">
        <v>0</v>
      </c>
      <c r="V48" s="52">
        <v>12138</v>
      </c>
      <c r="W48" s="52">
        <v>1604065.1869999999</v>
      </c>
      <c r="X48" s="52">
        <v>122</v>
      </c>
      <c r="Y48" s="52">
        <v>982.51900000000001</v>
      </c>
      <c r="Z48" s="52">
        <v>135761</v>
      </c>
      <c r="AA48" s="52">
        <v>1367625.061</v>
      </c>
      <c r="AB48" s="52">
        <v>359</v>
      </c>
      <c r="AC48" s="52">
        <v>40779.313000000002</v>
      </c>
      <c r="AD48" s="52">
        <v>0</v>
      </c>
      <c r="AE48" s="52">
        <v>0</v>
      </c>
      <c r="AF48" s="52">
        <v>237</v>
      </c>
      <c r="AG48" s="52">
        <v>16382.464</v>
      </c>
      <c r="AH48" s="52">
        <v>0</v>
      </c>
      <c r="AI48" s="52">
        <v>0</v>
      </c>
      <c r="AJ48" s="52">
        <v>0</v>
      </c>
      <c r="AK48" s="52">
        <v>0</v>
      </c>
      <c r="AL48" s="52">
        <v>107</v>
      </c>
      <c r="AM48" s="52">
        <v>36779.949999999997</v>
      </c>
      <c r="AN48" s="52">
        <v>0</v>
      </c>
      <c r="AO48" s="52">
        <v>0</v>
      </c>
      <c r="AP48" s="52">
        <v>240</v>
      </c>
      <c r="AQ48" s="52">
        <v>27438.19</v>
      </c>
      <c r="AR48" s="52">
        <v>2285</v>
      </c>
      <c r="AS48" s="52">
        <v>69185.073000000004</v>
      </c>
      <c r="AT48" s="52">
        <v>232</v>
      </c>
      <c r="AU48" s="52">
        <v>761.11300000000006</v>
      </c>
      <c r="AV48" s="52">
        <v>16</v>
      </c>
      <c r="AW48" s="52">
        <v>2482.2930000000001</v>
      </c>
      <c r="AX48" s="52">
        <v>339247</v>
      </c>
      <c r="AY48" s="52">
        <v>1311434.5090000001</v>
      </c>
      <c r="AZ48" s="52">
        <v>148</v>
      </c>
      <c r="BA48" s="52">
        <v>15072.5</v>
      </c>
      <c r="BB48" s="52">
        <v>1081</v>
      </c>
      <c r="BC48" s="52">
        <v>15405.904</v>
      </c>
      <c r="BD48" s="52">
        <v>0</v>
      </c>
      <c r="BE48" s="52">
        <v>0</v>
      </c>
      <c r="BF48" s="52">
        <v>247</v>
      </c>
      <c r="BG48" s="52">
        <v>8310.9539999999997</v>
      </c>
      <c r="BH48" s="52">
        <v>6508</v>
      </c>
      <c r="BI48" s="52">
        <v>120726.586</v>
      </c>
      <c r="BJ48" s="52">
        <v>5447</v>
      </c>
      <c r="BK48" s="52">
        <v>64809.947</v>
      </c>
      <c r="BL48" s="52">
        <v>32886</v>
      </c>
      <c r="BM48" s="52">
        <v>829948.86300000001</v>
      </c>
      <c r="BN48" s="52">
        <v>80</v>
      </c>
      <c r="BO48" s="52">
        <v>328.24299999999999</v>
      </c>
      <c r="BP48" s="52">
        <v>58</v>
      </c>
      <c r="BQ48" s="52">
        <v>956.28800000000001</v>
      </c>
      <c r="BR48" s="52">
        <v>469329</v>
      </c>
      <c r="BS48" s="52">
        <v>1168697.9820000001</v>
      </c>
      <c r="BT48" s="52"/>
      <c r="BU48" s="50">
        <v>108.44084881997979</v>
      </c>
      <c r="BV48" s="50">
        <v>103.09352930719795</v>
      </c>
    </row>
    <row r="49" spans="1:74" s="102" customFormat="1">
      <c r="A49" s="321" t="s">
        <v>572</v>
      </c>
      <c r="B49" s="52">
        <v>58704074</v>
      </c>
      <c r="C49" s="52">
        <v>694137042.972</v>
      </c>
      <c r="D49" s="52">
        <v>41494488</v>
      </c>
      <c r="E49" s="52">
        <v>512919735.53500003</v>
      </c>
      <c r="F49" s="52">
        <v>25206877</v>
      </c>
      <c r="G49" s="52">
        <v>323180328.935</v>
      </c>
      <c r="H49" s="52">
        <v>70345</v>
      </c>
      <c r="I49" s="52">
        <v>1031308.2659999999</v>
      </c>
      <c r="J49" s="52">
        <v>4975313</v>
      </c>
      <c r="K49" s="52">
        <v>57133511.512000002</v>
      </c>
      <c r="L49" s="52">
        <v>11241953</v>
      </c>
      <c r="M49" s="52">
        <v>131574586.822</v>
      </c>
      <c r="N49" s="52">
        <v>0</v>
      </c>
      <c r="O49" s="52">
        <v>0</v>
      </c>
      <c r="P49" s="52">
        <v>57152</v>
      </c>
      <c r="Q49" s="52">
        <v>863010.44900000002</v>
      </c>
      <c r="R49" s="52">
        <v>3067991</v>
      </c>
      <c r="S49" s="52">
        <v>115300823.65099999</v>
      </c>
      <c r="T49" s="52">
        <v>0</v>
      </c>
      <c r="U49" s="52">
        <v>0</v>
      </c>
      <c r="V49" s="52">
        <v>89759</v>
      </c>
      <c r="W49" s="52">
        <v>9995790.773</v>
      </c>
      <c r="X49" s="52">
        <v>2128</v>
      </c>
      <c r="Y49" s="52">
        <v>56024.951999999997</v>
      </c>
      <c r="Z49" s="52">
        <v>1145724</v>
      </c>
      <c r="AA49" s="52">
        <v>12562758.477</v>
      </c>
      <c r="AB49" s="52">
        <v>1531</v>
      </c>
      <c r="AC49" s="52">
        <v>151447.62599999999</v>
      </c>
      <c r="AD49" s="52">
        <v>0</v>
      </c>
      <c r="AE49" s="52">
        <v>0</v>
      </c>
      <c r="AF49" s="52">
        <v>1478</v>
      </c>
      <c r="AG49" s="52">
        <v>204896.785</v>
      </c>
      <c r="AH49" s="52">
        <v>66</v>
      </c>
      <c r="AI49" s="52">
        <v>19566.27</v>
      </c>
      <c r="AJ49" s="52">
        <v>4807</v>
      </c>
      <c r="AK49" s="52">
        <v>218635.79399999999</v>
      </c>
      <c r="AL49" s="52">
        <v>714</v>
      </c>
      <c r="AM49" s="52">
        <v>335065.85499999998</v>
      </c>
      <c r="AN49" s="52">
        <v>0</v>
      </c>
      <c r="AO49" s="52">
        <v>0</v>
      </c>
      <c r="AP49" s="52">
        <v>2297</v>
      </c>
      <c r="AQ49" s="52">
        <v>288702.29800000001</v>
      </c>
      <c r="AR49" s="52">
        <v>5319</v>
      </c>
      <c r="AS49" s="52">
        <v>175160.13699999999</v>
      </c>
      <c r="AT49" s="52">
        <v>2556</v>
      </c>
      <c r="AU49" s="52">
        <v>26061.001</v>
      </c>
      <c r="AV49" s="52">
        <v>149</v>
      </c>
      <c r="AW49" s="52">
        <v>80266.683000000005</v>
      </c>
      <c r="AX49" s="52">
        <v>3730729</v>
      </c>
      <c r="AY49" s="52">
        <v>12826648.870999999</v>
      </c>
      <c r="AZ49" s="52">
        <v>499</v>
      </c>
      <c r="BA49" s="52">
        <v>54219.66</v>
      </c>
      <c r="BB49" s="52">
        <v>10203</v>
      </c>
      <c r="BC49" s="52">
        <v>165513.84700000001</v>
      </c>
      <c r="BD49" s="52">
        <v>0</v>
      </c>
      <c r="BE49" s="52">
        <v>0</v>
      </c>
      <c r="BF49" s="52">
        <v>17231</v>
      </c>
      <c r="BG49" s="52">
        <v>91037.759000000005</v>
      </c>
      <c r="BH49" s="52">
        <v>56565</v>
      </c>
      <c r="BI49" s="52">
        <v>1262053.808</v>
      </c>
      <c r="BJ49" s="52">
        <v>28719</v>
      </c>
      <c r="BK49" s="52">
        <v>675387.68200000003</v>
      </c>
      <c r="BL49" s="52">
        <v>280572</v>
      </c>
      <c r="BM49" s="52">
        <v>6500655.557</v>
      </c>
      <c r="BN49" s="52">
        <v>1264</v>
      </c>
      <c r="BO49" s="52">
        <v>6263.4</v>
      </c>
      <c r="BP49" s="52">
        <v>238</v>
      </c>
      <c r="BQ49" s="52">
        <v>6904.3509999999997</v>
      </c>
      <c r="BR49" s="52">
        <v>8701895</v>
      </c>
      <c r="BS49" s="52">
        <v>19350411.750999998</v>
      </c>
      <c r="BT49" s="52"/>
      <c r="BU49" s="50">
        <v>113.80838425371948</v>
      </c>
      <c r="BV49" s="50">
        <v>106.62034477116826</v>
      </c>
    </row>
    <row r="50" spans="1:74" s="102" customFormat="1">
      <c r="A50" s="321" t="s">
        <v>573</v>
      </c>
      <c r="B50" s="52">
        <v>9330241</v>
      </c>
      <c r="C50" s="52">
        <v>95733719.457000002</v>
      </c>
      <c r="D50" s="52">
        <v>6822391</v>
      </c>
      <c r="E50" s="52">
        <v>79547513.586999997</v>
      </c>
      <c r="F50" s="52">
        <v>4514390</v>
      </c>
      <c r="G50" s="52">
        <v>55242610.450999998</v>
      </c>
      <c r="H50" s="52">
        <v>15813</v>
      </c>
      <c r="I50" s="52">
        <v>204758.08199999999</v>
      </c>
      <c r="J50" s="52">
        <v>1074781</v>
      </c>
      <c r="K50" s="52">
        <v>11026005.666999999</v>
      </c>
      <c r="L50" s="52">
        <v>1217407</v>
      </c>
      <c r="M50" s="52">
        <v>13074139.387</v>
      </c>
      <c r="N50" s="52">
        <v>0</v>
      </c>
      <c r="O50" s="52">
        <v>0</v>
      </c>
      <c r="P50" s="52">
        <v>9384</v>
      </c>
      <c r="Q50" s="52">
        <v>128512.89200000001</v>
      </c>
      <c r="R50" s="52">
        <v>189450</v>
      </c>
      <c r="S50" s="52">
        <v>7815975.6169999996</v>
      </c>
      <c r="T50" s="52">
        <v>0</v>
      </c>
      <c r="U50" s="52">
        <v>0</v>
      </c>
      <c r="V50" s="52">
        <v>12714</v>
      </c>
      <c r="W50" s="52">
        <v>805096.23899999994</v>
      </c>
      <c r="X50" s="52">
        <v>636</v>
      </c>
      <c r="Y50" s="52">
        <v>8119.7060000000001</v>
      </c>
      <c r="Z50" s="52">
        <v>135516</v>
      </c>
      <c r="AA50" s="52">
        <v>1224951.4350000001</v>
      </c>
      <c r="AB50" s="52">
        <v>735</v>
      </c>
      <c r="AC50" s="52">
        <v>72294.065000000002</v>
      </c>
      <c r="AD50" s="52">
        <v>0</v>
      </c>
      <c r="AE50" s="52">
        <v>0</v>
      </c>
      <c r="AF50" s="52">
        <v>499</v>
      </c>
      <c r="AG50" s="52">
        <v>72092.667000000001</v>
      </c>
      <c r="AH50" s="52">
        <v>92</v>
      </c>
      <c r="AI50" s="52">
        <v>2204.4319999999998</v>
      </c>
      <c r="AJ50" s="52">
        <v>227</v>
      </c>
      <c r="AK50" s="52">
        <v>4547.9840000000004</v>
      </c>
      <c r="AL50" s="52">
        <v>141</v>
      </c>
      <c r="AM50" s="52">
        <v>44758.3</v>
      </c>
      <c r="AN50" s="52">
        <v>0</v>
      </c>
      <c r="AO50" s="52">
        <v>0</v>
      </c>
      <c r="AP50" s="52">
        <v>261</v>
      </c>
      <c r="AQ50" s="52">
        <v>27659.661</v>
      </c>
      <c r="AR50" s="52">
        <v>312</v>
      </c>
      <c r="AS50" s="52">
        <v>23053.984</v>
      </c>
      <c r="AT50" s="52">
        <v>245</v>
      </c>
      <c r="AU50" s="52">
        <v>563.11400000000003</v>
      </c>
      <c r="AV50" s="52">
        <v>36</v>
      </c>
      <c r="AW50" s="52">
        <v>11776.722</v>
      </c>
      <c r="AX50" s="52">
        <v>664962</v>
      </c>
      <c r="AY50" s="52">
        <v>1829602.83</v>
      </c>
      <c r="AZ50" s="52">
        <v>472</v>
      </c>
      <c r="BA50" s="52">
        <v>619074.36</v>
      </c>
      <c r="BB50" s="52">
        <v>1962</v>
      </c>
      <c r="BC50" s="52">
        <v>29224.503000000001</v>
      </c>
      <c r="BD50" s="52">
        <v>0</v>
      </c>
      <c r="BE50" s="52">
        <v>0</v>
      </c>
      <c r="BF50" s="52">
        <v>1157</v>
      </c>
      <c r="BG50" s="52">
        <v>4945.5990000000002</v>
      </c>
      <c r="BH50" s="52">
        <v>10412</v>
      </c>
      <c r="BI50" s="52">
        <v>172733.25099999999</v>
      </c>
      <c r="BJ50" s="52">
        <v>4134</v>
      </c>
      <c r="BK50" s="52">
        <v>71254.342999999993</v>
      </c>
      <c r="BL50" s="52">
        <v>40745</v>
      </c>
      <c r="BM50" s="52">
        <v>747776.33499999996</v>
      </c>
      <c r="BN50" s="52">
        <v>198</v>
      </c>
      <c r="BO50" s="52">
        <v>912.226</v>
      </c>
      <c r="BP50" s="52">
        <v>58</v>
      </c>
      <c r="BQ50" s="52">
        <v>1782.5719999999999</v>
      </c>
      <c r="BR50" s="52">
        <v>1433502</v>
      </c>
      <c r="BS50" s="52">
        <v>2467293.0329999998</v>
      </c>
      <c r="BT50" s="52"/>
      <c r="BU50" s="50">
        <v>114.08561457910464</v>
      </c>
      <c r="BV50" s="50">
        <v>108.59548429059515</v>
      </c>
    </row>
    <row r="51" spans="1:74" s="102" customFormat="1">
      <c r="A51" s="303" t="s">
        <v>574</v>
      </c>
      <c r="B51" s="61">
        <v>12528405</v>
      </c>
      <c r="C51" s="61">
        <v>148877589.72499999</v>
      </c>
      <c r="D51" s="61">
        <v>9359083</v>
      </c>
      <c r="E51" s="61">
        <v>112541495.432</v>
      </c>
      <c r="F51" s="61">
        <v>6070587</v>
      </c>
      <c r="G51" s="61">
        <v>76369140.817000002</v>
      </c>
      <c r="H51" s="61">
        <v>119057</v>
      </c>
      <c r="I51" s="61">
        <v>1710843.2649999999</v>
      </c>
      <c r="J51" s="61">
        <v>1596147</v>
      </c>
      <c r="K51" s="61">
        <v>16942489.293000001</v>
      </c>
      <c r="L51" s="61">
        <v>1573292</v>
      </c>
      <c r="M51" s="61">
        <v>17519022.057</v>
      </c>
      <c r="N51" s="61">
        <v>0</v>
      </c>
      <c r="O51" s="61">
        <v>0</v>
      </c>
      <c r="P51" s="61">
        <v>48227</v>
      </c>
      <c r="Q51" s="61">
        <v>587838.61699999997</v>
      </c>
      <c r="R51" s="61">
        <v>631424</v>
      </c>
      <c r="S51" s="61">
        <v>22387911.567000002</v>
      </c>
      <c r="T51" s="61">
        <v>0</v>
      </c>
      <c r="U51" s="61">
        <v>0</v>
      </c>
      <c r="V51" s="61">
        <v>22916</v>
      </c>
      <c r="W51" s="61">
        <v>2018554.798</v>
      </c>
      <c r="X51" s="61">
        <v>940</v>
      </c>
      <c r="Y51" s="61">
        <v>7421.4750000000004</v>
      </c>
      <c r="Z51" s="61">
        <v>206607</v>
      </c>
      <c r="AA51" s="61">
        <v>2246956.838</v>
      </c>
      <c r="AB51" s="61">
        <v>482</v>
      </c>
      <c r="AC51" s="61">
        <v>43625.843000000001</v>
      </c>
      <c r="AD51" s="61">
        <v>0</v>
      </c>
      <c r="AE51" s="61">
        <v>0</v>
      </c>
      <c r="AF51" s="61">
        <v>273</v>
      </c>
      <c r="AG51" s="61">
        <v>47754.468999999997</v>
      </c>
      <c r="AH51" s="61">
        <v>2226</v>
      </c>
      <c r="AI51" s="61">
        <v>140953.304</v>
      </c>
      <c r="AJ51" s="61">
        <v>23830</v>
      </c>
      <c r="AK51" s="61">
        <v>1005362.367</v>
      </c>
      <c r="AL51" s="61">
        <v>150</v>
      </c>
      <c r="AM51" s="61">
        <v>55828.040999999997</v>
      </c>
      <c r="AN51" s="61">
        <v>0</v>
      </c>
      <c r="AO51" s="61">
        <v>0</v>
      </c>
      <c r="AP51" s="61">
        <v>684</v>
      </c>
      <c r="AQ51" s="61">
        <v>78212.775999999998</v>
      </c>
      <c r="AR51" s="61">
        <v>1497</v>
      </c>
      <c r="AS51" s="61">
        <v>60111.642</v>
      </c>
      <c r="AT51" s="61">
        <v>426</v>
      </c>
      <c r="AU51" s="61">
        <v>4042.6930000000002</v>
      </c>
      <c r="AV51" s="61">
        <v>17</v>
      </c>
      <c r="AW51" s="61">
        <v>5097.3490000000002</v>
      </c>
      <c r="AX51" s="61">
        <v>774421</v>
      </c>
      <c r="AY51" s="61">
        <v>2997395.7420000001</v>
      </c>
      <c r="AZ51" s="61">
        <v>235</v>
      </c>
      <c r="BA51" s="61">
        <v>361028.22</v>
      </c>
      <c r="BB51" s="61">
        <v>3008</v>
      </c>
      <c r="BC51" s="61">
        <v>49179.881999999998</v>
      </c>
      <c r="BD51" s="61">
        <v>0</v>
      </c>
      <c r="BE51" s="61">
        <v>0</v>
      </c>
      <c r="BF51" s="61">
        <v>1220</v>
      </c>
      <c r="BG51" s="61">
        <v>10037.763999999999</v>
      </c>
      <c r="BH51" s="61">
        <v>18648</v>
      </c>
      <c r="BI51" s="61">
        <v>300970.93599999999</v>
      </c>
      <c r="BJ51" s="61">
        <v>8075</v>
      </c>
      <c r="BK51" s="61">
        <v>141197.94099999999</v>
      </c>
      <c r="BL51" s="61">
        <v>81139</v>
      </c>
      <c r="BM51" s="61">
        <v>1415884.1</v>
      </c>
      <c r="BN51" s="61">
        <v>274</v>
      </c>
      <c r="BO51" s="61">
        <v>1281.4390000000001</v>
      </c>
      <c r="BP51" s="61">
        <v>37</v>
      </c>
      <c r="BQ51" s="61">
        <v>1635.6379999999999</v>
      </c>
      <c r="BR51" s="61">
        <v>1342566</v>
      </c>
      <c r="BS51" s="61">
        <v>2367810.852</v>
      </c>
      <c r="BT51" s="52"/>
      <c r="BU51" s="59">
        <v>111.79327372110461</v>
      </c>
      <c r="BV51" s="59">
        <v>105.25889327673434</v>
      </c>
    </row>
    <row r="52" spans="1:74" s="102" customFormat="1">
      <c r="A52" s="321" t="s">
        <v>575</v>
      </c>
      <c r="B52" s="68">
        <v>17118345</v>
      </c>
      <c r="C52" s="68">
        <v>200906573.68399999</v>
      </c>
      <c r="D52" s="68">
        <v>13189524</v>
      </c>
      <c r="E52" s="68">
        <v>162221585.14500001</v>
      </c>
      <c r="F52" s="68">
        <v>8695534</v>
      </c>
      <c r="G52" s="68">
        <v>111257881.374</v>
      </c>
      <c r="H52" s="68">
        <v>48790</v>
      </c>
      <c r="I52" s="68">
        <v>633116.21900000004</v>
      </c>
      <c r="J52" s="68">
        <v>1996811</v>
      </c>
      <c r="K52" s="68">
        <v>21957375.092999998</v>
      </c>
      <c r="L52" s="68">
        <v>2448389</v>
      </c>
      <c r="M52" s="68">
        <v>28373212.458999999</v>
      </c>
      <c r="N52" s="68">
        <v>0</v>
      </c>
      <c r="O52" s="68">
        <v>0</v>
      </c>
      <c r="P52" s="68">
        <v>25278</v>
      </c>
      <c r="Q52" s="68">
        <v>357692.36499999999</v>
      </c>
      <c r="R52" s="68">
        <v>561781</v>
      </c>
      <c r="S52" s="68">
        <v>22469783.458000001</v>
      </c>
      <c r="T52" s="68">
        <v>0</v>
      </c>
      <c r="U52" s="68">
        <v>0</v>
      </c>
      <c r="V52" s="68">
        <v>17908</v>
      </c>
      <c r="W52" s="68">
        <v>2302525.8080000002</v>
      </c>
      <c r="X52" s="68">
        <v>1379</v>
      </c>
      <c r="Y52" s="68">
        <v>35472.832000000002</v>
      </c>
      <c r="Z52" s="68">
        <v>321172</v>
      </c>
      <c r="AA52" s="68">
        <v>3077723.6710000001</v>
      </c>
      <c r="AB52" s="68">
        <v>1107</v>
      </c>
      <c r="AC52" s="68">
        <v>128719.757</v>
      </c>
      <c r="AD52" s="68">
        <v>0</v>
      </c>
      <c r="AE52" s="68">
        <v>0</v>
      </c>
      <c r="AF52" s="68">
        <v>757</v>
      </c>
      <c r="AG52" s="68">
        <v>99022.616999999998</v>
      </c>
      <c r="AH52" s="68">
        <v>24</v>
      </c>
      <c r="AI52" s="68">
        <v>254.29</v>
      </c>
      <c r="AJ52" s="68">
        <v>58</v>
      </c>
      <c r="AK52" s="68">
        <v>933.4</v>
      </c>
      <c r="AL52" s="68">
        <v>216</v>
      </c>
      <c r="AM52" s="68">
        <v>78716.796000000002</v>
      </c>
      <c r="AN52" s="68">
        <v>0</v>
      </c>
      <c r="AO52" s="68">
        <v>0</v>
      </c>
      <c r="AP52" s="68">
        <v>1717</v>
      </c>
      <c r="AQ52" s="68">
        <v>185109.73199999999</v>
      </c>
      <c r="AR52" s="68">
        <v>1208</v>
      </c>
      <c r="AS52" s="68">
        <v>40582.877999999997</v>
      </c>
      <c r="AT52" s="68">
        <v>453</v>
      </c>
      <c r="AU52" s="68">
        <v>1598.9559999999999</v>
      </c>
      <c r="AV52" s="68">
        <v>26</v>
      </c>
      <c r="AW52" s="68">
        <v>7459.5739999999996</v>
      </c>
      <c r="AX52" s="68">
        <v>1283406</v>
      </c>
      <c r="AY52" s="68">
        <v>4073346.1669999999</v>
      </c>
      <c r="AZ52" s="68">
        <v>434</v>
      </c>
      <c r="BA52" s="68">
        <v>413230.39</v>
      </c>
      <c r="BB52" s="68">
        <v>3388</v>
      </c>
      <c r="BC52" s="68">
        <v>57968.887000000002</v>
      </c>
      <c r="BD52" s="68">
        <v>0</v>
      </c>
      <c r="BE52" s="68">
        <v>0</v>
      </c>
      <c r="BF52" s="68">
        <v>134407</v>
      </c>
      <c r="BG52" s="68">
        <v>549012.36</v>
      </c>
      <c r="BH52" s="68">
        <v>25060</v>
      </c>
      <c r="BI52" s="68">
        <v>403949.29800000001</v>
      </c>
      <c r="BJ52" s="68">
        <v>11759</v>
      </c>
      <c r="BK52" s="68">
        <v>148124.94200000001</v>
      </c>
      <c r="BL52" s="68">
        <v>98196</v>
      </c>
      <c r="BM52" s="68">
        <v>1662964.2</v>
      </c>
      <c r="BN52" s="68">
        <v>313</v>
      </c>
      <c r="BO52" s="68">
        <v>1451.3389999999999</v>
      </c>
      <c r="BP52" s="68">
        <v>106</v>
      </c>
      <c r="BQ52" s="68">
        <v>2066.3580000000002</v>
      </c>
      <c r="BR52" s="68">
        <v>1438668</v>
      </c>
      <c r="BS52" s="68">
        <v>2587278.4640000002</v>
      </c>
      <c r="BT52" s="52"/>
      <c r="BU52" s="50">
        <v>115.14801549240323</v>
      </c>
      <c r="BV52" s="50">
        <v>106.72026609988727</v>
      </c>
    </row>
    <row r="53" spans="1:74" s="102" customFormat="1">
      <c r="A53" s="321" t="s">
        <v>576</v>
      </c>
      <c r="B53" s="52">
        <v>11492136</v>
      </c>
      <c r="C53" s="52">
        <v>134122295.626</v>
      </c>
      <c r="D53" s="52">
        <v>8227508</v>
      </c>
      <c r="E53" s="52">
        <v>103660620.008</v>
      </c>
      <c r="F53" s="52">
        <v>5393718</v>
      </c>
      <c r="G53" s="52">
        <v>71113701.368000001</v>
      </c>
      <c r="H53" s="52">
        <v>34400</v>
      </c>
      <c r="I53" s="52">
        <v>569595.37399999995</v>
      </c>
      <c r="J53" s="52">
        <v>1166428</v>
      </c>
      <c r="K53" s="52">
        <v>12812476.799000001</v>
      </c>
      <c r="L53" s="52">
        <v>1632962</v>
      </c>
      <c r="M53" s="52">
        <v>19164846.467</v>
      </c>
      <c r="N53" s="52">
        <v>0</v>
      </c>
      <c r="O53" s="52">
        <v>0</v>
      </c>
      <c r="P53" s="52">
        <v>12770</v>
      </c>
      <c r="Q53" s="52">
        <v>169698.29199999999</v>
      </c>
      <c r="R53" s="52">
        <v>423400</v>
      </c>
      <c r="S53" s="52">
        <v>18455638.811000001</v>
      </c>
      <c r="T53" s="52">
        <v>0</v>
      </c>
      <c r="U53" s="52">
        <v>0</v>
      </c>
      <c r="V53" s="52">
        <v>10011</v>
      </c>
      <c r="W53" s="52">
        <v>1731525.7590000001</v>
      </c>
      <c r="X53" s="52">
        <v>972</v>
      </c>
      <c r="Y53" s="52">
        <v>6518.5630000000001</v>
      </c>
      <c r="Z53" s="52">
        <v>216237</v>
      </c>
      <c r="AA53" s="52">
        <v>2314397.327</v>
      </c>
      <c r="AB53" s="52">
        <v>366</v>
      </c>
      <c r="AC53" s="52">
        <v>45085.752999999997</v>
      </c>
      <c r="AD53" s="52">
        <v>0</v>
      </c>
      <c r="AE53" s="52">
        <v>0</v>
      </c>
      <c r="AF53" s="52">
        <v>733</v>
      </c>
      <c r="AG53" s="52">
        <v>89265.267999999996</v>
      </c>
      <c r="AH53" s="52">
        <v>9</v>
      </c>
      <c r="AI53" s="52">
        <v>255.26</v>
      </c>
      <c r="AJ53" s="52">
        <v>224</v>
      </c>
      <c r="AK53" s="52">
        <v>4967.1350000000002</v>
      </c>
      <c r="AL53" s="52">
        <v>120</v>
      </c>
      <c r="AM53" s="52">
        <v>26071.331999999999</v>
      </c>
      <c r="AN53" s="52">
        <v>0</v>
      </c>
      <c r="AO53" s="52">
        <v>0</v>
      </c>
      <c r="AP53" s="52">
        <v>443</v>
      </c>
      <c r="AQ53" s="52">
        <v>78179.748999999996</v>
      </c>
      <c r="AR53" s="52">
        <v>856</v>
      </c>
      <c r="AS53" s="52">
        <v>34003.453999999998</v>
      </c>
      <c r="AT53" s="52">
        <v>508</v>
      </c>
      <c r="AU53" s="52">
        <v>2302.0940000000001</v>
      </c>
      <c r="AV53" s="52">
        <v>36</v>
      </c>
      <c r="AW53" s="52">
        <v>10491.953</v>
      </c>
      <c r="AX53" s="52">
        <v>863701</v>
      </c>
      <c r="AY53" s="52">
        <v>2393591.0619999999</v>
      </c>
      <c r="AZ53" s="52">
        <v>116</v>
      </c>
      <c r="BA53" s="52">
        <v>9746.6299999999992</v>
      </c>
      <c r="BB53" s="52">
        <v>2451</v>
      </c>
      <c r="BC53" s="52">
        <v>38660.269999999997</v>
      </c>
      <c r="BD53" s="52">
        <v>0</v>
      </c>
      <c r="BE53" s="52">
        <v>0</v>
      </c>
      <c r="BF53" s="52">
        <v>1030</v>
      </c>
      <c r="BG53" s="52">
        <v>11837.424000000001</v>
      </c>
      <c r="BH53" s="52">
        <v>13918</v>
      </c>
      <c r="BI53" s="52">
        <v>185698.356</v>
      </c>
      <c r="BJ53" s="52">
        <v>7950</v>
      </c>
      <c r="BK53" s="52">
        <v>130119.064</v>
      </c>
      <c r="BL53" s="52">
        <v>71953</v>
      </c>
      <c r="BM53" s="52">
        <v>1306764.213</v>
      </c>
      <c r="BN53" s="52">
        <v>190</v>
      </c>
      <c r="BO53" s="52">
        <v>923.76499999999999</v>
      </c>
      <c r="BP53" s="52">
        <v>34</v>
      </c>
      <c r="BQ53" s="52">
        <v>2068.9479999999999</v>
      </c>
      <c r="BR53" s="52">
        <v>1636600</v>
      </c>
      <c r="BS53" s="52">
        <v>3413865.1359999999</v>
      </c>
      <c r="BT53" s="52"/>
      <c r="BU53" s="50">
        <v>115.45868161248821</v>
      </c>
      <c r="BV53" s="50">
        <v>105.42520462620311</v>
      </c>
    </row>
    <row r="54" spans="1:74" s="102" customFormat="1">
      <c r="A54" s="321" t="s">
        <v>577</v>
      </c>
      <c r="B54" s="52">
        <v>11182865</v>
      </c>
      <c r="C54" s="52">
        <v>119027856.273</v>
      </c>
      <c r="D54" s="52">
        <v>7891725</v>
      </c>
      <c r="E54" s="52">
        <v>93514854.156000003</v>
      </c>
      <c r="F54" s="52">
        <v>5530298</v>
      </c>
      <c r="G54" s="52">
        <v>67836689.672999993</v>
      </c>
      <c r="H54" s="52">
        <v>44625</v>
      </c>
      <c r="I54" s="52">
        <v>632960.53899999999</v>
      </c>
      <c r="J54" s="52">
        <v>1182478</v>
      </c>
      <c r="K54" s="52">
        <v>12158960.976</v>
      </c>
      <c r="L54" s="52">
        <v>1134324</v>
      </c>
      <c r="M54" s="52">
        <v>12886242.968</v>
      </c>
      <c r="N54" s="52">
        <v>0</v>
      </c>
      <c r="O54" s="52">
        <v>0</v>
      </c>
      <c r="P54" s="52">
        <v>18633</v>
      </c>
      <c r="Q54" s="52">
        <v>234776.804</v>
      </c>
      <c r="R54" s="52">
        <v>386560</v>
      </c>
      <c r="S54" s="52">
        <v>14006752.4</v>
      </c>
      <c r="T54" s="52">
        <v>0</v>
      </c>
      <c r="U54" s="52">
        <v>0</v>
      </c>
      <c r="V54" s="52">
        <v>18892</v>
      </c>
      <c r="W54" s="52">
        <v>1608617.193</v>
      </c>
      <c r="X54" s="52">
        <v>593</v>
      </c>
      <c r="Y54" s="52">
        <v>8035.0969999999998</v>
      </c>
      <c r="Z54" s="52">
        <v>197300</v>
      </c>
      <c r="AA54" s="52">
        <v>2249957.3089999999</v>
      </c>
      <c r="AB54" s="52">
        <v>196</v>
      </c>
      <c r="AC54" s="52">
        <v>32222.977999999999</v>
      </c>
      <c r="AD54" s="52">
        <v>0</v>
      </c>
      <c r="AE54" s="52">
        <v>0</v>
      </c>
      <c r="AF54" s="52">
        <v>199</v>
      </c>
      <c r="AG54" s="52">
        <v>23805.311000000002</v>
      </c>
      <c r="AH54" s="52">
        <v>0</v>
      </c>
      <c r="AI54" s="52">
        <v>0</v>
      </c>
      <c r="AJ54" s="52">
        <v>248</v>
      </c>
      <c r="AK54" s="52">
        <v>8184.8879999999999</v>
      </c>
      <c r="AL54" s="52">
        <v>90</v>
      </c>
      <c r="AM54" s="52">
        <v>29429.688999999998</v>
      </c>
      <c r="AN54" s="52">
        <v>0</v>
      </c>
      <c r="AO54" s="52">
        <v>0</v>
      </c>
      <c r="AP54" s="52">
        <v>493</v>
      </c>
      <c r="AQ54" s="52">
        <v>48621.536</v>
      </c>
      <c r="AR54" s="52">
        <v>261</v>
      </c>
      <c r="AS54" s="52">
        <v>5118.8419999999996</v>
      </c>
      <c r="AT54" s="52">
        <v>259</v>
      </c>
      <c r="AU54" s="52">
        <v>770.59500000000003</v>
      </c>
      <c r="AV54" s="52">
        <v>18</v>
      </c>
      <c r="AW54" s="52">
        <v>4021.069</v>
      </c>
      <c r="AX54" s="52">
        <v>748887</v>
      </c>
      <c r="AY54" s="52">
        <v>2132425.4210000001</v>
      </c>
      <c r="AZ54" s="52">
        <v>81</v>
      </c>
      <c r="BA54" s="52">
        <v>8073.79</v>
      </c>
      <c r="BB54" s="52">
        <v>2431</v>
      </c>
      <c r="BC54" s="52">
        <v>38210.563999999998</v>
      </c>
      <c r="BD54" s="52">
        <v>0</v>
      </c>
      <c r="BE54" s="52">
        <v>0</v>
      </c>
      <c r="BF54" s="52">
        <v>1500</v>
      </c>
      <c r="BG54" s="52">
        <v>14710.545</v>
      </c>
      <c r="BH54" s="52">
        <v>19106</v>
      </c>
      <c r="BI54" s="52">
        <v>295941.86599999998</v>
      </c>
      <c r="BJ54" s="52">
        <v>7461</v>
      </c>
      <c r="BK54" s="52">
        <v>82478.955000000002</v>
      </c>
      <c r="BL54" s="52">
        <v>53637</v>
      </c>
      <c r="BM54" s="52">
        <v>859305.95600000001</v>
      </c>
      <c r="BN54" s="52">
        <v>143</v>
      </c>
      <c r="BO54" s="52">
        <v>736.51199999999994</v>
      </c>
      <c r="BP54" s="52">
        <v>35</v>
      </c>
      <c r="BQ54" s="52">
        <v>756.58299999999997</v>
      </c>
      <c r="BR54" s="52">
        <v>1834117</v>
      </c>
      <c r="BS54" s="52">
        <v>3820048.2140000002</v>
      </c>
      <c r="BT54" s="52"/>
      <c r="BU54" s="50">
        <v>113.64478457330914</v>
      </c>
      <c r="BV54" s="50">
        <v>107.0544835543822</v>
      </c>
    </row>
    <row r="55" spans="1:74" s="102" customFormat="1">
      <c r="A55" s="321" t="s">
        <v>578</v>
      </c>
      <c r="B55" s="52">
        <v>13996219</v>
      </c>
      <c r="C55" s="52">
        <v>186528715.78200001</v>
      </c>
      <c r="D55" s="52">
        <v>11713195</v>
      </c>
      <c r="E55" s="52">
        <v>144954908.28</v>
      </c>
      <c r="F55" s="52">
        <v>8099226</v>
      </c>
      <c r="G55" s="52">
        <v>103444443.954</v>
      </c>
      <c r="H55" s="52">
        <v>53706</v>
      </c>
      <c r="I55" s="52">
        <v>879123.18299999996</v>
      </c>
      <c r="J55" s="52">
        <v>1886867</v>
      </c>
      <c r="K55" s="52">
        <v>21009858.881000001</v>
      </c>
      <c r="L55" s="52">
        <v>1673396</v>
      </c>
      <c r="M55" s="52">
        <v>19621482.261999998</v>
      </c>
      <c r="N55" s="52">
        <v>0</v>
      </c>
      <c r="O55" s="52">
        <v>0</v>
      </c>
      <c r="P55" s="52">
        <v>24146</v>
      </c>
      <c r="Q55" s="52">
        <v>271999.99300000002</v>
      </c>
      <c r="R55" s="52">
        <v>636765</v>
      </c>
      <c r="S55" s="52">
        <v>29040843.287999999</v>
      </c>
      <c r="T55" s="52">
        <v>0</v>
      </c>
      <c r="U55" s="52">
        <v>0</v>
      </c>
      <c r="V55" s="52">
        <v>15794</v>
      </c>
      <c r="W55" s="52">
        <v>2159984.3390000002</v>
      </c>
      <c r="X55" s="52">
        <v>3262</v>
      </c>
      <c r="Y55" s="52">
        <v>30816.81</v>
      </c>
      <c r="Z55" s="52">
        <v>228378</v>
      </c>
      <c r="AA55" s="52">
        <v>2690610.142</v>
      </c>
      <c r="AB55" s="52">
        <v>461</v>
      </c>
      <c r="AC55" s="52">
        <v>54524.817000000003</v>
      </c>
      <c r="AD55" s="52">
        <v>0</v>
      </c>
      <c r="AE55" s="52">
        <v>0</v>
      </c>
      <c r="AF55" s="52">
        <v>366</v>
      </c>
      <c r="AG55" s="52">
        <v>52408.023999999998</v>
      </c>
      <c r="AH55" s="52">
        <v>1</v>
      </c>
      <c r="AI55" s="52">
        <v>14.99</v>
      </c>
      <c r="AJ55" s="52">
        <v>247</v>
      </c>
      <c r="AK55" s="52">
        <v>18010.405999999999</v>
      </c>
      <c r="AL55" s="52">
        <v>98</v>
      </c>
      <c r="AM55" s="52">
        <v>44647.641000000003</v>
      </c>
      <c r="AN55" s="52">
        <v>0</v>
      </c>
      <c r="AO55" s="52">
        <v>0</v>
      </c>
      <c r="AP55" s="52">
        <v>1468</v>
      </c>
      <c r="AQ55" s="52">
        <v>172332.56899999999</v>
      </c>
      <c r="AR55" s="52">
        <v>1604</v>
      </c>
      <c r="AS55" s="52">
        <v>57399.008999999998</v>
      </c>
      <c r="AT55" s="52">
        <v>597</v>
      </c>
      <c r="AU55" s="52">
        <v>1933.5609999999999</v>
      </c>
      <c r="AV55" s="52">
        <v>30</v>
      </c>
      <c r="AW55" s="52">
        <v>6870.5240000000003</v>
      </c>
      <c r="AX55" s="52">
        <v>1065214</v>
      </c>
      <c r="AY55" s="52">
        <v>3687722.2629999998</v>
      </c>
      <c r="AZ55" s="52">
        <v>380</v>
      </c>
      <c r="BA55" s="52">
        <v>377746.78</v>
      </c>
      <c r="BB55" s="52">
        <v>2722</v>
      </c>
      <c r="BC55" s="52">
        <v>44785.722999999998</v>
      </c>
      <c r="BD55" s="52">
        <v>0</v>
      </c>
      <c r="BE55" s="52">
        <v>0</v>
      </c>
      <c r="BF55" s="52">
        <v>65581</v>
      </c>
      <c r="BG55" s="52">
        <v>255805.71900000001</v>
      </c>
      <c r="BH55" s="52">
        <v>29621</v>
      </c>
      <c r="BI55" s="52">
        <v>431701.06800000003</v>
      </c>
      <c r="BJ55" s="52">
        <v>9051</v>
      </c>
      <c r="BK55" s="52">
        <v>121823.492</v>
      </c>
      <c r="BL55" s="52">
        <v>87163</v>
      </c>
      <c r="BM55" s="52">
        <v>1823763.2379999999</v>
      </c>
      <c r="BN55" s="52">
        <v>266</v>
      </c>
      <c r="BO55" s="52">
        <v>1321.212</v>
      </c>
      <c r="BP55" s="52">
        <v>3</v>
      </c>
      <c r="BQ55" s="52">
        <v>1030.3710000000001</v>
      </c>
      <c r="BR55" s="52">
        <v>109806</v>
      </c>
      <c r="BS55" s="52">
        <v>225711.52299999999</v>
      </c>
      <c r="BT55" s="52"/>
      <c r="BU55" s="50">
        <v>112.63251777700557</v>
      </c>
      <c r="BV55" s="50">
        <v>106.01973149281096</v>
      </c>
    </row>
    <row r="56" spans="1:74" s="102" customFormat="1">
      <c r="A56" s="303" t="s">
        <v>579</v>
      </c>
      <c r="B56" s="61">
        <v>12113340</v>
      </c>
      <c r="C56" s="61">
        <v>180982106.93900001</v>
      </c>
      <c r="D56" s="61">
        <v>9937770</v>
      </c>
      <c r="E56" s="61">
        <v>127295957.156</v>
      </c>
      <c r="F56" s="61">
        <v>6730899</v>
      </c>
      <c r="G56" s="61">
        <v>90035741.238000005</v>
      </c>
      <c r="H56" s="61">
        <v>29388</v>
      </c>
      <c r="I56" s="61">
        <v>368079.74099999998</v>
      </c>
      <c r="J56" s="61">
        <v>1669864</v>
      </c>
      <c r="K56" s="61">
        <v>18730730.219999999</v>
      </c>
      <c r="L56" s="61">
        <v>1507619</v>
      </c>
      <c r="M56" s="61">
        <v>18161405.956999999</v>
      </c>
      <c r="N56" s="61">
        <v>0</v>
      </c>
      <c r="O56" s="61">
        <v>0</v>
      </c>
      <c r="P56" s="61">
        <v>34007</v>
      </c>
      <c r="Q56" s="61">
        <v>380345.09399999998</v>
      </c>
      <c r="R56" s="61">
        <v>746064</v>
      </c>
      <c r="S56" s="61">
        <v>35571880.024999999</v>
      </c>
      <c r="T56" s="61">
        <v>0</v>
      </c>
      <c r="U56" s="61">
        <v>0</v>
      </c>
      <c r="V56" s="61">
        <v>32361</v>
      </c>
      <c r="W56" s="61">
        <v>3287456.7990000001</v>
      </c>
      <c r="X56" s="61">
        <v>1602</v>
      </c>
      <c r="Y56" s="61">
        <v>40554.762000000002</v>
      </c>
      <c r="Z56" s="61">
        <v>446044</v>
      </c>
      <c r="AA56" s="61">
        <v>6265663.7340000002</v>
      </c>
      <c r="AB56" s="61">
        <v>696</v>
      </c>
      <c r="AC56" s="61">
        <v>126670.79</v>
      </c>
      <c r="AD56" s="61">
        <v>0</v>
      </c>
      <c r="AE56" s="61">
        <v>0</v>
      </c>
      <c r="AF56" s="61">
        <v>955</v>
      </c>
      <c r="AG56" s="61">
        <v>65012.428999999996</v>
      </c>
      <c r="AH56" s="61">
        <v>0</v>
      </c>
      <c r="AI56" s="61">
        <v>0</v>
      </c>
      <c r="AJ56" s="61">
        <v>58</v>
      </c>
      <c r="AK56" s="61">
        <v>1327.35</v>
      </c>
      <c r="AL56" s="61">
        <v>219</v>
      </c>
      <c r="AM56" s="61">
        <v>119224.46</v>
      </c>
      <c r="AN56" s="61">
        <v>0</v>
      </c>
      <c r="AO56" s="61">
        <v>0</v>
      </c>
      <c r="AP56" s="61">
        <v>947</v>
      </c>
      <c r="AQ56" s="61">
        <v>124352.656</v>
      </c>
      <c r="AR56" s="61">
        <v>457</v>
      </c>
      <c r="AS56" s="61">
        <v>13691.52</v>
      </c>
      <c r="AT56" s="61">
        <v>919</v>
      </c>
      <c r="AU56" s="61">
        <v>3300.2539999999999</v>
      </c>
      <c r="AV56" s="61">
        <v>30</v>
      </c>
      <c r="AW56" s="61">
        <v>6069.48</v>
      </c>
      <c r="AX56" s="61">
        <v>791561</v>
      </c>
      <c r="AY56" s="61">
        <v>4491336.6449999996</v>
      </c>
      <c r="AZ56" s="61">
        <v>758</v>
      </c>
      <c r="BA56" s="61">
        <v>664568.16</v>
      </c>
      <c r="BB56" s="61">
        <v>992</v>
      </c>
      <c r="BC56" s="61">
        <v>16422.46</v>
      </c>
      <c r="BD56" s="61">
        <v>0</v>
      </c>
      <c r="BE56" s="61">
        <v>0</v>
      </c>
      <c r="BF56" s="61">
        <v>657</v>
      </c>
      <c r="BG56" s="61">
        <v>10491.841</v>
      </c>
      <c r="BH56" s="61">
        <v>32307</v>
      </c>
      <c r="BI56" s="61">
        <v>646216.26300000004</v>
      </c>
      <c r="BJ56" s="61">
        <v>5137</v>
      </c>
      <c r="BK56" s="61">
        <v>60574.152999999998</v>
      </c>
      <c r="BL56" s="61">
        <v>79517</v>
      </c>
      <c r="BM56" s="61">
        <v>1789743.83</v>
      </c>
      <c r="BN56" s="61">
        <v>273</v>
      </c>
      <c r="BO56" s="61">
        <v>1202.153</v>
      </c>
      <c r="BP56" s="61">
        <v>9</v>
      </c>
      <c r="BQ56" s="61">
        <v>44.924999999999997</v>
      </c>
      <c r="BR56" s="61">
        <v>0</v>
      </c>
      <c r="BS56" s="61">
        <v>0</v>
      </c>
      <c r="BT56" s="52"/>
      <c r="BU56" s="59">
        <v>113.55966317984945</v>
      </c>
      <c r="BV56" s="59">
        <v>104.60296778205529</v>
      </c>
    </row>
    <row r="57" spans="1:74">
      <c r="B57" s="80"/>
      <c r="BT57" s="256"/>
    </row>
  </sheetData>
  <customSheetViews>
    <customSheetView guid="{6F28069D-A7F4-41D2-AA1B-4487F97E36F1}" showPageBreaks="1" printArea="1" showRuler="0">
      <pageMargins left="0.39370078740157483" right="0.39370078740157483" top="0.98425196850393704" bottom="0" header="0.51181102362204722" footer="0.51181102362204722"/>
      <printOptions horizontalCentered="1"/>
      <pageSetup paperSize="8" scale="95" orientation="landscape" horizontalDpi="4294967292" r:id="rId1"/>
      <headerFooter alignWithMargins="0"/>
    </customSheetView>
  </customSheetViews>
  <mergeCells count="47">
    <mergeCell ref="AX4:AY4"/>
    <mergeCell ref="AR3:AS4"/>
    <mergeCell ref="BR3:BS4"/>
    <mergeCell ref="BD3:BE4"/>
    <mergeCell ref="BP3:BQ4"/>
    <mergeCell ref="BF3:BG4"/>
    <mergeCell ref="BH3:BI4"/>
    <mergeCell ref="AZ3:BA4"/>
    <mergeCell ref="BJ3:BK4"/>
    <mergeCell ref="BN3:BO4"/>
    <mergeCell ref="AT3:AY3"/>
    <mergeCell ref="BB3:BC4"/>
    <mergeCell ref="AV4:AW4"/>
    <mergeCell ref="BU3:BV4"/>
    <mergeCell ref="D3:E4"/>
    <mergeCell ref="F3:G4"/>
    <mergeCell ref="AT4:AU4"/>
    <mergeCell ref="X4:Y4"/>
    <mergeCell ref="Z4:AA4"/>
    <mergeCell ref="AD4:AE4"/>
    <mergeCell ref="V3:AC3"/>
    <mergeCell ref="AL4:AM4"/>
    <mergeCell ref="BL3:BM4"/>
    <mergeCell ref="AH4:AI4"/>
    <mergeCell ref="AJ4:AK4"/>
    <mergeCell ref="AH3:AK3"/>
    <mergeCell ref="AP3:AQ4"/>
    <mergeCell ref="AN3:AO4"/>
    <mergeCell ref="AL3:AM3"/>
    <mergeCell ref="A3:A5"/>
    <mergeCell ref="B3:C4"/>
    <mergeCell ref="H3:I4"/>
    <mergeCell ref="L3:M4"/>
    <mergeCell ref="J3:K4"/>
    <mergeCell ref="AD3:AG3"/>
    <mergeCell ref="AF4:AG4"/>
    <mergeCell ref="T3:U4"/>
    <mergeCell ref="N3:O4"/>
    <mergeCell ref="P3:Q4"/>
    <mergeCell ref="V4:W4"/>
    <mergeCell ref="R3:S4"/>
    <mergeCell ref="AB4:AC4"/>
    <mergeCell ref="AS1:BH1"/>
    <mergeCell ref="BK1:BU1"/>
    <mergeCell ref="B1:L1"/>
    <mergeCell ref="Q1:AA1"/>
    <mergeCell ref="AE1:AO1"/>
  </mergeCells>
  <phoneticPr fontId="2"/>
  <printOptions horizontalCentered="1"/>
  <pageMargins left="0.39370078740157483" right="0.39370078740157483" top="0.59055118110236227" bottom="0" header="0.51181102362204722" footer="0.51181102362204722"/>
  <pageSetup paperSize="9" scale="61" fitToWidth="5" orientation="landscape" horizontalDpi="4294967292" r:id="rId2"/>
  <headerFooter alignWithMargins="0"/>
  <colBreaks count="4" manualBreakCount="4">
    <brk id="13" max="56" man="1"/>
    <brk id="29" max="56" man="1"/>
    <brk id="43" max="56" man="1"/>
    <brk id="61" max="5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1"/>
  <dimension ref="A1:DG57"/>
  <sheetViews>
    <sheetView zoomScale="70" zoomScaleNormal="70" workbookViewId="0">
      <pane xSplit="1" ySplit="10" topLeftCell="B11" activePane="bottomRight" state="frozen"/>
      <selection sqref="A1:R1"/>
      <selection pane="topRight" sqref="A1:R1"/>
      <selection pane="bottomLeft" sqref="A1:R1"/>
      <selection pane="bottomRight"/>
    </sheetView>
  </sheetViews>
  <sheetFormatPr defaultColWidth="9" defaultRowHeight="13"/>
  <cols>
    <col min="1" max="1" width="13.453125" style="301" customWidth="1"/>
    <col min="2" max="2" width="14.7265625" style="300" customWidth="1"/>
    <col min="3" max="3" width="16.08984375" style="300" bestFit="1" customWidth="1"/>
    <col min="4" max="4" width="14.7265625" style="300" customWidth="1"/>
    <col min="5" max="5" width="16.08984375" style="300" bestFit="1" customWidth="1"/>
    <col min="6" max="6" width="14.7265625" style="300" customWidth="1"/>
    <col min="7" max="7" width="16.08984375" style="300" bestFit="1" customWidth="1"/>
    <col min="8" max="9" width="14.7265625" style="300" customWidth="1"/>
    <col min="10" max="15" width="14.7265625" style="299" customWidth="1"/>
    <col min="16" max="19" width="26.08984375" style="299" hidden="1" customWidth="1"/>
    <col min="20" max="35" width="12" style="299" customWidth="1"/>
    <col min="36" max="39" width="11.6328125" style="299" customWidth="1"/>
    <col min="40" max="49" width="11.7265625" style="299" customWidth="1"/>
    <col min="50" max="50" width="10.6328125" style="299" customWidth="1"/>
    <col min="51" max="51" width="2.453125" style="299" customWidth="1"/>
    <col min="52" max="53" width="10.6328125" style="299" customWidth="1"/>
    <col min="54" max="111" width="9" style="299"/>
    <col min="112" max="16384" width="9" style="300"/>
  </cols>
  <sheetData>
    <row r="1" spans="1:111" ht="24" customHeight="1">
      <c r="A1" s="297" t="s">
        <v>692</v>
      </c>
      <c r="B1" s="298"/>
      <c r="C1" s="298"/>
      <c r="D1" s="298"/>
      <c r="E1" s="298"/>
      <c r="F1" s="298"/>
      <c r="G1" s="298"/>
      <c r="H1" s="298"/>
      <c r="I1" s="298"/>
      <c r="J1" s="298"/>
      <c r="K1" s="298"/>
      <c r="L1" s="298"/>
      <c r="M1" s="298"/>
      <c r="N1" s="298"/>
      <c r="O1" s="298"/>
      <c r="P1" s="480" t="s">
        <v>147</v>
      </c>
      <c r="Q1" s="481"/>
      <c r="R1" s="481"/>
      <c r="S1" s="481"/>
      <c r="T1" s="482"/>
      <c r="U1" s="482"/>
      <c r="V1" s="482"/>
      <c r="W1" s="482"/>
      <c r="X1" s="482"/>
      <c r="Y1" s="482"/>
      <c r="Z1" s="482"/>
    </row>
    <row r="2" spans="1:111" ht="21.25" customHeight="1">
      <c r="O2" s="8" t="s">
        <v>715</v>
      </c>
      <c r="S2" s="8" t="s">
        <v>721</v>
      </c>
    </row>
    <row r="3" spans="1:111" s="302" customFormat="1" ht="21.25" customHeight="1">
      <c r="A3" s="829" t="s">
        <v>688</v>
      </c>
      <c r="B3" s="848" t="s">
        <v>385</v>
      </c>
      <c r="C3" s="849"/>
      <c r="D3" s="849"/>
      <c r="E3" s="849"/>
      <c r="F3" s="849"/>
      <c r="G3" s="849"/>
      <c r="H3" s="849"/>
      <c r="I3" s="849"/>
      <c r="J3" s="849"/>
      <c r="K3" s="849"/>
      <c r="L3" s="849"/>
      <c r="M3" s="849"/>
      <c r="N3" s="849"/>
      <c r="O3" s="850"/>
      <c r="P3" s="842" t="s">
        <v>133</v>
      </c>
      <c r="Q3" s="843"/>
      <c r="R3" s="843"/>
      <c r="S3" s="844"/>
    </row>
    <row r="4" spans="1:111" s="302" customFormat="1" ht="19" customHeight="1">
      <c r="A4" s="767"/>
      <c r="B4" s="771" t="s">
        <v>399</v>
      </c>
      <c r="C4" s="830"/>
      <c r="D4" s="838" t="s">
        <v>400</v>
      </c>
      <c r="E4" s="839"/>
      <c r="F4" s="838" t="s">
        <v>401</v>
      </c>
      <c r="G4" s="839"/>
      <c r="H4" s="838" t="s">
        <v>402</v>
      </c>
      <c r="I4" s="839"/>
      <c r="J4" s="838" t="s">
        <v>403</v>
      </c>
      <c r="K4" s="839"/>
      <c r="L4" s="833" t="s">
        <v>383</v>
      </c>
      <c r="M4" s="834"/>
      <c r="N4" s="834"/>
      <c r="O4" s="835"/>
      <c r="P4" s="845"/>
      <c r="Q4" s="846"/>
      <c r="R4" s="846"/>
      <c r="S4" s="847"/>
    </row>
    <row r="5" spans="1:111" s="302" customFormat="1" ht="19" customHeight="1">
      <c r="A5" s="767"/>
      <c r="B5" s="831"/>
      <c r="C5" s="832"/>
      <c r="D5" s="840"/>
      <c r="E5" s="841"/>
      <c r="F5" s="840"/>
      <c r="G5" s="841"/>
      <c r="H5" s="840"/>
      <c r="I5" s="841"/>
      <c r="J5" s="840"/>
      <c r="K5" s="841"/>
      <c r="L5" s="836" t="s">
        <v>231</v>
      </c>
      <c r="M5" s="837"/>
      <c r="N5" s="831" t="s">
        <v>386</v>
      </c>
      <c r="O5" s="832"/>
      <c r="P5" s="836" t="s">
        <v>231</v>
      </c>
      <c r="Q5" s="837"/>
      <c r="R5" s="836" t="s">
        <v>134</v>
      </c>
      <c r="S5" s="837"/>
    </row>
    <row r="6" spans="1:111" s="305" customFormat="1" ht="18" customHeight="1">
      <c r="A6" s="768"/>
      <c r="B6" s="304" t="s">
        <v>1</v>
      </c>
      <c r="C6" s="304" t="s">
        <v>2</v>
      </c>
      <c r="D6" s="304" t="s">
        <v>1</v>
      </c>
      <c r="E6" s="304" t="s">
        <v>2</v>
      </c>
      <c r="F6" s="304" t="s">
        <v>1</v>
      </c>
      <c r="G6" s="304" t="s">
        <v>2</v>
      </c>
      <c r="H6" s="304" t="s">
        <v>1</v>
      </c>
      <c r="I6" s="304" t="s">
        <v>2</v>
      </c>
      <c r="J6" s="304" t="s">
        <v>1</v>
      </c>
      <c r="K6" s="304" t="s">
        <v>2</v>
      </c>
      <c r="L6" s="304" t="s">
        <v>1</v>
      </c>
      <c r="M6" s="304" t="s">
        <v>2</v>
      </c>
      <c r="N6" s="304" t="s">
        <v>1</v>
      </c>
      <c r="O6" s="304" t="s">
        <v>2</v>
      </c>
      <c r="P6" s="304" t="s">
        <v>1</v>
      </c>
      <c r="Q6" s="304" t="s">
        <v>2</v>
      </c>
      <c r="R6" s="304" t="s">
        <v>1</v>
      </c>
      <c r="S6" s="304" t="s">
        <v>2</v>
      </c>
    </row>
    <row r="7" spans="1:111">
      <c r="A7" s="9"/>
      <c r="B7" s="306" t="s">
        <v>495</v>
      </c>
      <c r="C7" s="307" t="s">
        <v>497</v>
      </c>
      <c r="D7" s="306" t="s">
        <v>495</v>
      </c>
      <c r="E7" s="307" t="s">
        <v>497</v>
      </c>
      <c r="F7" s="306" t="s">
        <v>495</v>
      </c>
      <c r="G7" s="307" t="s">
        <v>497</v>
      </c>
      <c r="H7" s="306" t="s">
        <v>495</v>
      </c>
      <c r="I7" s="307" t="s">
        <v>497</v>
      </c>
      <c r="J7" s="306" t="s">
        <v>495</v>
      </c>
      <c r="K7" s="307" t="s">
        <v>497</v>
      </c>
      <c r="L7" s="306" t="s">
        <v>495</v>
      </c>
      <c r="M7" s="307" t="s">
        <v>497</v>
      </c>
      <c r="N7" s="306" t="s">
        <v>495</v>
      </c>
      <c r="O7" s="307" t="s">
        <v>497</v>
      </c>
      <c r="P7" s="306" t="s">
        <v>495</v>
      </c>
      <c r="Q7" s="307" t="s">
        <v>497</v>
      </c>
      <c r="R7" s="306" t="s">
        <v>495</v>
      </c>
      <c r="S7" s="307" t="s">
        <v>497</v>
      </c>
    </row>
    <row r="8" spans="1:111" s="311" customFormat="1" ht="18" customHeight="1">
      <c r="A8" s="153" t="s">
        <v>716</v>
      </c>
      <c r="B8" s="308">
        <v>421001684</v>
      </c>
      <c r="C8" s="309">
        <v>4980471523.8280001</v>
      </c>
      <c r="D8" s="308">
        <v>243150938</v>
      </c>
      <c r="E8" s="309">
        <v>2613393103.152</v>
      </c>
      <c r="F8" s="308">
        <v>77879759</v>
      </c>
      <c r="G8" s="310">
        <v>815991100.41600001</v>
      </c>
      <c r="H8" s="308">
        <v>35515812</v>
      </c>
      <c r="I8" s="309">
        <v>569990611.96800005</v>
      </c>
      <c r="J8" s="308">
        <v>16547025</v>
      </c>
      <c r="K8" s="310">
        <v>275299270.51899999</v>
      </c>
      <c r="L8" s="308">
        <v>8556342</v>
      </c>
      <c r="M8" s="310">
        <v>152217713.18200001</v>
      </c>
      <c r="N8" s="310">
        <v>28559005</v>
      </c>
      <c r="O8" s="308">
        <v>569284023.92400002</v>
      </c>
      <c r="P8" s="310">
        <v>572232</v>
      </c>
      <c r="Q8" s="310">
        <v>13042113.9</v>
      </c>
      <c r="R8" s="310">
        <v>4015272</v>
      </c>
      <c r="S8" s="308">
        <v>120746522.596</v>
      </c>
      <c r="T8" s="299"/>
      <c r="U8" s="299"/>
      <c r="V8" s="299"/>
      <c r="W8" s="299"/>
      <c r="X8" s="299"/>
      <c r="Y8" s="299"/>
      <c r="Z8" s="299"/>
      <c r="AA8" s="299"/>
      <c r="AB8" s="299"/>
      <c r="AC8" s="299"/>
      <c r="AD8" s="299"/>
      <c r="AE8" s="299"/>
      <c r="AF8" s="299"/>
      <c r="AG8" s="299"/>
      <c r="AH8" s="299"/>
      <c r="AI8" s="299"/>
      <c r="AJ8" s="299"/>
      <c r="AK8" s="299"/>
      <c r="AL8" s="299"/>
      <c r="AM8" s="299"/>
      <c r="AN8" s="299"/>
      <c r="AO8" s="299"/>
      <c r="AP8" s="299"/>
      <c r="AQ8" s="299"/>
      <c r="AR8" s="299"/>
      <c r="AS8" s="299"/>
      <c r="AT8" s="299"/>
      <c r="AU8" s="299"/>
      <c r="AV8" s="299"/>
      <c r="AW8" s="299"/>
      <c r="AX8" s="299"/>
      <c r="AY8" s="299"/>
      <c r="AZ8" s="299"/>
      <c r="BA8" s="299"/>
      <c r="BB8" s="299"/>
      <c r="BC8" s="299"/>
      <c r="BD8" s="299"/>
      <c r="BE8" s="299"/>
      <c r="BF8" s="299"/>
      <c r="BG8" s="299"/>
      <c r="BH8" s="299"/>
      <c r="BI8" s="299"/>
      <c r="BJ8" s="299"/>
      <c r="BK8" s="299"/>
      <c r="BL8" s="299"/>
      <c r="BM8" s="299"/>
      <c r="BN8" s="299"/>
      <c r="BO8" s="299"/>
      <c r="BP8" s="299"/>
      <c r="BQ8" s="299"/>
      <c r="BR8" s="299"/>
      <c r="BS8" s="299"/>
      <c r="BT8" s="299"/>
      <c r="BU8" s="299"/>
      <c r="BV8" s="299"/>
      <c r="BW8" s="299"/>
      <c r="BX8" s="299"/>
      <c r="BY8" s="299"/>
      <c r="BZ8" s="299"/>
      <c r="CA8" s="299"/>
      <c r="CB8" s="299"/>
      <c r="CC8" s="299"/>
      <c r="CD8" s="299"/>
      <c r="CE8" s="299"/>
      <c r="CF8" s="299"/>
      <c r="CG8" s="299"/>
      <c r="CH8" s="299"/>
      <c r="CI8" s="299"/>
      <c r="CJ8" s="299"/>
      <c r="CK8" s="299"/>
      <c r="CL8" s="299"/>
      <c r="CM8" s="299"/>
      <c r="CN8" s="299"/>
      <c r="CO8" s="299"/>
      <c r="CP8" s="299"/>
      <c r="CQ8" s="299"/>
      <c r="CR8" s="299"/>
      <c r="CS8" s="299"/>
      <c r="CT8" s="299"/>
      <c r="CU8" s="299"/>
      <c r="CV8" s="299"/>
      <c r="CW8" s="299"/>
      <c r="CX8" s="299"/>
      <c r="CY8" s="299"/>
      <c r="CZ8" s="299"/>
      <c r="DA8" s="299"/>
      <c r="DB8" s="299"/>
      <c r="DC8" s="299"/>
      <c r="DD8" s="299"/>
      <c r="DE8" s="299"/>
      <c r="DF8" s="299"/>
      <c r="DG8" s="299"/>
    </row>
    <row r="9" spans="1:111" s="311" customFormat="1" ht="18" customHeight="1">
      <c r="A9" s="153" t="s">
        <v>717</v>
      </c>
      <c r="B9" s="308">
        <v>452113440</v>
      </c>
      <c r="C9" s="309">
        <v>5406140020.7729998</v>
      </c>
      <c r="D9" s="308">
        <v>259939000</v>
      </c>
      <c r="E9" s="309">
        <v>2787580758.0149999</v>
      </c>
      <c r="F9" s="308">
        <v>89713521</v>
      </c>
      <c r="G9" s="310">
        <v>966585173.69000006</v>
      </c>
      <c r="H9" s="308">
        <v>37584423</v>
      </c>
      <c r="I9" s="309">
        <v>601385323.71899998</v>
      </c>
      <c r="J9" s="308">
        <v>16769245</v>
      </c>
      <c r="K9" s="310">
        <v>273012596.27100003</v>
      </c>
      <c r="L9" s="308">
        <v>9430597</v>
      </c>
      <c r="M9" s="310">
        <v>169181378.52000001</v>
      </c>
      <c r="N9" s="310">
        <v>31342476</v>
      </c>
      <c r="O9" s="308">
        <v>627332362.62899995</v>
      </c>
      <c r="P9" s="310">
        <v>591298</v>
      </c>
      <c r="Q9" s="310">
        <v>13336592.422</v>
      </c>
      <c r="R9" s="310">
        <v>4094921</v>
      </c>
      <c r="S9" s="308">
        <v>120526475.16500001</v>
      </c>
      <c r="T9" s="299"/>
      <c r="U9" s="299"/>
      <c r="V9" s="299"/>
      <c r="W9" s="299"/>
      <c r="X9" s="299"/>
      <c r="Y9" s="299"/>
      <c r="Z9" s="299"/>
      <c r="AA9" s="299"/>
      <c r="AB9" s="299"/>
      <c r="AC9" s="299"/>
      <c r="AD9" s="299"/>
      <c r="AE9" s="299"/>
      <c r="AF9" s="299"/>
      <c r="AG9" s="299"/>
      <c r="AH9" s="299"/>
      <c r="AI9" s="299"/>
      <c r="AJ9" s="299"/>
      <c r="AK9" s="299"/>
      <c r="AL9" s="299"/>
      <c r="AM9" s="299"/>
      <c r="AN9" s="299"/>
      <c r="AO9" s="299"/>
      <c r="AP9" s="299"/>
      <c r="AQ9" s="299"/>
      <c r="AR9" s="299"/>
      <c r="AS9" s="299"/>
      <c r="AT9" s="299"/>
      <c r="AU9" s="299"/>
      <c r="AV9" s="299"/>
      <c r="AW9" s="299"/>
      <c r="AX9" s="299"/>
      <c r="AY9" s="299"/>
      <c r="AZ9" s="299"/>
      <c r="BA9" s="299"/>
      <c r="BB9" s="299"/>
      <c r="BC9" s="299"/>
      <c r="BD9" s="299"/>
      <c r="BE9" s="299"/>
      <c r="BF9" s="299"/>
      <c r="BG9" s="299"/>
      <c r="BH9" s="299"/>
      <c r="BI9" s="299"/>
      <c r="BJ9" s="299"/>
      <c r="BK9" s="299"/>
      <c r="BL9" s="299"/>
      <c r="BM9" s="299"/>
      <c r="BN9" s="299"/>
      <c r="BO9" s="299"/>
      <c r="BP9" s="299"/>
      <c r="BQ9" s="299"/>
      <c r="BR9" s="299"/>
      <c r="BS9" s="299"/>
      <c r="BT9" s="299"/>
      <c r="BU9" s="299"/>
      <c r="BV9" s="299"/>
      <c r="BW9" s="299"/>
      <c r="BX9" s="299"/>
      <c r="BY9" s="299"/>
      <c r="BZ9" s="299"/>
      <c r="CA9" s="299"/>
      <c r="CB9" s="299"/>
      <c r="CC9" s="299"/>
      <c r="CD9" s="299"/>
      <c r="CE9" s="299"/>
      <c r="CF9" s="299"/>
      <c r="CG9" s="299"/>
      <c r="CH9" s="299"/>
      <c r="CI9" s="299"/>
      <c r="CJ9" s="299"/>
      <c r="CK9" s="299"/>
      <c r="CL9" s="299"/>
      <c r="CM9" s="299"/>
      <c r="CN9" s="299"/>
      <c r="CO9" s="299"/>
      <c r="CP9" s="299"/>
      <c r="CQ9" s="299"/>
      <c r="CR9" s="299"/>
      <c r="CS9" s="299"/>
      <c r="CT9" s="299"/>
      <c r="CU9" s="299"/>
      <c r="CV9" s="299"/>
      <c r="CW9" s="299"/>
      <c r="CX9" s="299"/>
      <c r="CY9" s="299"/>
      <c r="CZ9" s="299"/>
      <c r="DA9" s="299"/>
      <c r="DB9" s="299"/>
      <c r="DC9" s="299"/>
      <c r="DD9" s="299"/>
      <c r="DE9" s="299"/>
      <c r="DF9" s="299"/>
      <c r="DG9" s="299"/>
    </row>
    <row r="10" spans="1:111" s="311" customFormat="1" ht="18" customHeight="1">
      <c r="A10" s="158" t="s">
        <v>718</v>
      </c>
      <c r="B10" s="312">
        <v>486237872</v>
      </c>
      <c r="C10" s="313">
        <v>5755551496.2299995</v>
      </c>
      <c r="D10" s="312">
        <v>277937836</v>
      </c>
      <c r="E10" s="313">
        <v>2982804993.0710001</v>
      </c>
      <c r="F10" s="312">
        <v>97098119</v>
      </c>
      <c r="G10" s="314">
        <v>1032321730.544</v>
      </c>
      <c r="H10" s="312">
        <v>39894417</v>
      </c>
      <c r="I10" s="313">
        <v>630875591.73300004</v>
      </c>
      <c r="J10" s="312">
        <v>16744663</v>
      </c>
      <c r="K10" s="314">
        <v>273175177.12099999</v>
      </c>
      <c r="L10" s="312">
        <v>9790541</v>
      </c>
      <c r="M10" s="314">
        <v>174829643.05199999</v>
      </c>
      <c r="N10" s="314">
        <v>32030899</v>
      </c>
      <c r="O10" s="312">
        <v>636557957.68200004</v>
      </c>
      <c r="P10" s="314">
        <v>0</v>
      </c>
      <c r="Q10" s="314">
        <v>0</v>
      </c>
      <c r="R10" s="314">
        <v>-1</v>
      </c>
      <c r="S10" s="312">
        <v>-2.7360000000000002</v>
      </c>
      <c r="T10" s="299"/>
      <c r="U10" s="299"/>
      <c r="V10" s="299"/>
      <c r="W10" s="299"/>
      <c r="X10" s="299"/>
      <c r="Y10" s="299"/>
      <c r="Z10" s="299"/>
      <c r="AA10" s="299"/>
      <c r="AB10" s="299"/>
      <c r="AC10" s="299"/>
      <c r="AD10" s="299"/>
      <c r="AE10" s="299"/>
      <c r="AF10" s="299"/>
      <c r="AG10" s="299"/>
      <c r="AH10" s="299"/>
      <c r="AI10" s="299"/>
      <c r="AJ10" s="299"/>
      <c r="AK10" s="299"/>
      <c r="AL10" s="299"/>
      <c r="AM10" s="299"/>
      <c r="AN10" s="299"/>
      <c r="AO10" s="299"/>
      <c r="AP10" s="299"/>
      <c r="AQ10" s="299"/>
      <c r="AR10" s="299"/>
      <c r="AS10" s="299"/>
      <c r="AT10" s="299"/>
      <c r="AU10" s="299"/>
      <c r="AV10" s="299"/>
      <c r="AW10" s="299"/>
      <c r="AX10" s="299"/>
      <c r="AY10" s="299"/>
      <c r="AZ10" s="299"/>
      <c r="BA10" s="299"/>
      <c r="BB10" s="299"/>
      <c r="BC10" s="299"/>
      <c r="BD10" s="299"/>
      <c r="BE10" s="299"/>
      <c r="BF10" s="299"/>
      <c r="BG10" s="299"/>
      <c r="BH10" s="299"/>
      <c r="BI10" s="299"/>
      <c r="BJ10" s="299"/>
      <c r="BK10" s="299"/>
      <c r="BL10" s="299"/>
      <c r="BM10" s="299"/>
      <c r="BN10" s="299"/>
      <c r="BO10" s="299"/>
      <c r="BP10" s="299"/>
      <c r="BQ10" s="299"/>
      <c r="BR10" s="299"/>
      <c r="BS10" s="299"/>
      <c r="BT10" s="299"/>
      <c r="BU10" s="299"/>
      <c r="BV10" s="299"/>
      <c r="BW10" s="299"/>
      <c r="BX10" s="299"/>
      <c r="BY10" s="299"/>
      <c r="BZ10" s="299"/>
      <c r="CA10" s="299"/>
      <c r="CB10" s="299"/>
      <c r="CC10" s="299"/>
      <c r="CD10" s="299"/>
      <c r="CE10" s="299"/>
      <c r="CF10" s="299"/>
      <c r="CG10" s="299"/>
      <c r="CH10" s="299"/>
      <c r="CI10" s="299"/>
      <c r="CJ10" s="299"/>
      <c r="CK10" s="299"/>
      <c r="CL10" s="299"/>
      <c r="CM10" s="299"/>
      <c r="CN10" s="299"/>
      <c r="CO10" s="299"/>
      <c r="CP10" s="299"/>
      <c r="CQ10" s="299"/>
      <c r="CR10" s="299"/>
      <c r="CS10" s="299"/>
      <c r="CT10" s="299"/>
      <c r="CU10" s="299"/>
      <c r="CV10" s="299"/>
      <c r="CW10" s="299"/>
      <c r="CX10" s="299"/>
      <c r="CY10" s="299"/>
      <c r="CZ10" s="299"/>
      <c r="DA10" s="299"/>
      <c r="DB10" s="299"/>
      <c r="DC10" s="299"/>
      <c r="DD10" s="299"/>
      <c r="DE10" s="299"/>
      <c r="DF10" s="299"/>
      <c r="DG10" s="299"/>
    </row>
    <row r="11" spans="1:111" s="317" customFormat="1" ht="15.75" customHeight="1">
      <c r="A11" s="315" t="s">
        <v>533</v>
      </c>
      <c r="B11" s="316">
        <v>17283374</v>
      </c>
      <c r="C11" s="316">
        <v>240941969.77900001</v>
      </c>
      <c r="D11" s="316">
        <v>9846721</v>
      </c>
      <c r="E11" s="316">
        <v>122206327.928</v>
      </c>
      <c r="F11" s="316">
        <v>3123643</v>
      </c>
      <c r="G11" s="316">
        <v>35161268.480999999</v>
      </c>
      <c r="H11" s="316">
        <v>1737474</v>
      </c>
      <c r="I11" s="316">
        <v>32873470.431000002</v>
      </c>
      <c r="J11" s="316">
        <v>782621</v>
      </c>
      <c r="K11" s="316">
        <v>14021788.764</v>
      </c>
      <c r="L11" s="316">
        <v>383180</v>
      </c>
      <c r="M11" s="316">
        <v>8228497.2630000003</v>
      </c>
      <c r="N11" s="316">
        <v>1417155</v>
      </c>
      <c r="O11" s="316">
        <v>31498955.247000001</v>
      </c>
      <c r="P11" s="316">
        <v>0</v>
      </c>
      <c r="Q11" s="316">
        <v>0</v>
      </c>
      <c r="R11" s="316">
        <v>-1</v>
      </c>
      <c r="S11" s="316">
        <v>-2.7360000000000002</v>
      </c>
      <c r="T11" s="299"/>
      <c r="U11" s="299"/>
      <c r="V11" s="299"/>
      <c r="W11" s="299"/>
      <c r="X11" s="299"/>
      <c r="Y11" s="299"/>
      <c r="Z11" s="299"/>
      <c r="AA11" s="299"/>
      <c r="AB11" s="299"/>
      <c r="AC11" s="299"/>
      <c r="AD11" s="299"/>
      <c r="AE11" s="299"/>
      <c r="AF11" s="299"/>
      <c r="AG11" s="299"/>
      <c r="AH11" s="299"/>
      <c r="AI11" s="299"/>
      <c r="AJ11" s="299"/>
      <c r="AK11" s="299"/>
      <c r="AL11" s="299"/>
      <c r="AM11" s="299"/>
      <c r="AN11" s="299"/>
      <c r="AO11" s="299"/>
      <c r="AP11" s="299"/>
      <c r="AQ11" s="299"/>
      <c r="AR11" s="299"/>
      <c r="AS11" s="299"/>
      <c r="AT11" s="299"/>
      <c r="AU11" s="299"/>
      <c r="AV11" s="299"/>
      <c r="AW11" s="299"/>
      <c r="AX11" s="299"/>
      <c r="AY11" s="299"/>
      <c r="AZ11" s="299"/>
      <c r="BA11" s="299"/>
      <c r="BB11" s="299"/>
      <c r="BC11" s="299"/>
      <c r="BD11" s="299"/>
      <c r="BE11" s="299"/>
      <c r="BF11" s="299"/>
      <c r="BG11" s="299"/>
      <c r="BH11" s="299"/>
      <c r="BI11" s="299"/>
      <c r="BJ11" s="299"/>
      <c r="BK11" s="299"/>
      <c r="BL11" s="299"/>
      <c r="BM11" s="299"/>
      <c r="BN11" s="299"/>
      <c r="BO11" s="299"/>
      <c r="BP11" s="299"/>
      <c r="BQ11" s="299"/>
      <c r="BR11" s="299"/>
      <c r="BS11" s="299"/>
      <c r="BT11" s="299"/>
      <c r="BU11" s="299"/>
      <c r="BV11" s="299"/>
      <c r="BW11" s="299"/>
      <c r="BX11" s="299"/>
      <c r="BY11" s="299"/>
      <c r="BZ11" s="299"/>
      <c r="CA11" s="299"/>
      <c r="CB11" s="299"/>
      <c r="CC11" s="299"/>
      <c r="CD11" s="299"/>
      <c r="CE11" s="299"/>
      <c r="CF11" s="299"/>
      <c r="CG11" s="299"/>
      <c r="CH11" s="299"/>
      <c r="CI11" s="299"/>
      <c r="CJ11" s="299"/>
      <c r="CK11" s="299"/>
      <c r="CL11" s="299"/>
      <c r="CM11" s="299"/>
      <c r="CN11" s="299"/>
      <c r="CO11" s="299"/>
      <c r="CP11" s="299"/>
      <c r="CQ11" s="299"/>
      <c r="CR11" s="299"/>
      <c r="CS11" s="299"/>
      <c r="CT11" s="299"/>
      <c r="CU11" s="299"/>
      <c r="CV11" s="299"/>
      <c r="CW11" s="299"/>
      <c r="CX11" s="299"/>
      <c r="CY11" s="299"/>
      <c r="CZ11" s="299"/>
      <c r="DA11" s="299"/>
      <c r="DB11" s="299"/>
      <c r="DC11" s="299"/>
      <c r="DD11" s="299"/>
      <c r="DE11" s="299"/>
      <c r="DF11" s="299"/>
      <c r="DG11" s="299"/>
    </row>
    <row r="12" spans="1:111" s="317" customFormat="1" ht="15.75" customHeight="1">
      <c r="A12" s="315" t="s">
        <v>534</v>
      </c>
      <c r="B12" s="316">
        <v>4471417</v>
      </c>
      <c r="C12" s="316">
        <v>52289681.041000001</v>
      </c>
      <c r="D12" s="316">
        <v>2302041</v>
      </c>
      <c r="E12" s="316">
        <v>25038735.462000001</v>
      </c>
      <c r="F12" s="316">
        <v>859918</v>
      </c>
      <c r="G12" s="316">
        <v>7447613.6749999998</v>
      </c>
      <c r="H12" s="316">
        <v>441659</v>
      </c>
      <c r="I12" s="316">
        <v>6392505.2589999996</v>
      </c>
      <c r="J12" s="316">
        <v>213790</v>
      </c>
      <c r="K12" s="316">
        <v>3350131.7820000001</v>
      </c>
      <c r="L12" s="316">
        <v>73712</v>
      </c>
      <c r="M12" s="316">
        <v>1209160.3189999999</v>
      </c>
      <c r="N12" s="316">
        <v>397339</v>
      </c>
      <c r="O12" s="316">
        <v>7178164.2659999998</v>
      </c>
      <c r="P12" s="316">
        <v>0</v>
      </c>
      <c r="Q12" s="316">
        <v>0</v>
      </c>
      <c r="R12" s="316">
        <v>0</v>
      </c>
      <c r="S12" s="316">
        <v>0</v>
      </c>
      <c r="T12" s="299"/>
      <c r="U12" s="299"/>
      <c r="V12" s="299"/>
      <c r="W12" s="299"/>
      <c r="X12" s="299"/>
      <c r="Y12" s="299"/>
      <c r="Z12" s="299"/>
      <c r="AA12" s="299"/>
      <c r="AB12" s="299"/>
      <c r="AC12" s="299"/>
      <c r="AD12" s="299"/>
      <c r="AE12" s="299"/>
      <c r="AF12" s="299"/>
      <c r="AG12" s="299"/>
      <c r="AH12" s="299"/>
      <c r="AI12" s="299"/>
      <c r="AJ12" s="299"/>
      <c r="AK12" s="299"/>
      <c r="AL12" s="299"/>
      <c r="AM12" s="299"/>
      <c r="AN12" s="299"/>
      <c r="AO12" s="299"/>
      <c r="AP12" s="299"/>
      <c r="AQ12" s="299"/>
      <c r="AR12" s="299"/>
      <c r="AS12" s="299"/>
      <c r="AT12" s="299"/>
      <c r="AU12" s="299"/>
      <c r="AV12" s="299"/>
      <c r="AW12" s="299"/>
      <c r="AX12" s="299"/>
      <c r="AY12" s="299"/>
      <c r="AZ12" s="299"/>
      <c r="BA12" s="299"/>
      <c r="BB12" s="299"/>
      <c r="BC12" s="299"/>
      <c r="BD12" s="299"/>
      <c r="BE12" s="299"/>
      <c r="BF12" s="299"/>
      <c r="BG12" s="299"/>
      <c r="BH12" s="299"/>
      <c r="BI12" s="299"/>
      <c r="BJ12" s="299"/>
      <c r="BK12" s="299"/>
      <c r="BL12" s="299"/>
      <c r="BM12" s="299"/>
      <c r="BN12" s="299"/>
      <c r="BO12" s="299"/>
      <c r="BP12" s="299"/>
      <c r="BQ12" s="299"/>
      <c r="BR12" s="299"/>
      <c r="BS12" s="299"/>
      <c r="BT12" s="299"/>
      <c r="BU12" s="299"/>
      <c r="BV12" s="299"/>
      <c r="BW12" s="299"/>
      <c r="BX12" s="299"/>
      <c r="BY12" s="299"/>
      <c r="BZ12" s="299"/>
      <c r="CA12" s="299"/>
      <c r="CB12" s="299"/>
      <c r="CC12" s="299"/>
      <c r="CD12" s="299"/>
      <c r="CE12" s="299"/>
      <c r="CF12" s="299"/>
      <c r="CG12" s="299"/>
      <c r="CH12" s="299"/>
      <c r="CI12" s="299"/>
      <c r="CJ12" s="299"/>
      <c r="CK12" s="299"/>
      <c r="CL12" s="299"/>
      <c r="CM12" s="299"/>
      <c r="CN12" s="299"/>
      <c r="CO12" s="299"/>
      <c r="CP12" s="299"/>
      <c r="CQ12" s="299"/>
      <c r="CR12" s="299"/>
      <c r="CS12" s="299"/>
      <c r="CT12" s="299"/>
      <c r="CU12" s="299"/>
      <c r="CV12" s="299"/>
      <c r="CW12" s="299"/>
      <c r="CX12" s="299"/>
      <c r="CY12" s="299"/>
      <c r="CZ12" s="299"/>
      <c r="DA12" s="299"/>
      <c r="DB12" s="299"/>
      <c r="DC12" s="299"/>
      <c r="DD12" s="299"/>
      <c r="DE12" s="299"/>
      <c r="DF12" s="299"/>
      <c r="DG12" s="299"/>
    </row>
    <row r="13" spans="1:111" s="317" customFormat="1" ht="15.75" customHeight="1">
      <c r="A13" s="315" t="s">
        <v>535</v>
      </c>
      <c r="B13" s="316">
        <v>4492441</v>
      </c>
      <c r="C13" s="316">
        <v>52063850.952</v>
      </c>
      <c r="D13" s="316">
        <v>2186976</v>
      </c>
      <c r="E13" s="316">
        <v>24765487.32</v>
      </c>
      <c r="F13" s="316">
        <v>775126</v>
      </c>
      <c r="G13" s="316">
        <v>7804207.9170000004</v>
      </c>
      <c r="H13" s="316">
        <v>441814</v>
      </c>
      <c r="I13" s="316">
        <v>6398518.5449999999</v>
      </c>
      <c r="J13" s="316">
        <v>195028</v>
      </c>
      <c r="K13" s="316">
        <v>3224324.6310000001</v>
      </c>
      <c r="L13" s="316">
        <v>72663</v>
      </c>
      <c r="M13" s="316">
        <v>1204416.82</v>
      </c>
      <c r="N13" s="316">
        <v>375501</v>
      </c>
      <c r="O13" s="316">
        <v>6697093.3459999999</v>
      </c>
      <c r="P13" s="316">
        <v>0</v>
      </c>
      <c r="Q13" s="316">
        <v>0</v>
      </c>
      <c r="R13" s="316">
        <v>0</v>
      </c>
      <c r="S13" s="316">
        <v>0</v>
      </c>
      <c r="T13" s="299"/>
      <c r="U13" s="299"/>
      <c r="V13" s="299"/>
      <c r="W13" s="299"/>
      <c r="X13" s="299"/>
      <c r="Y13" s="299"/>
      <c r="Z13" s="299"/>
      <c r="AA13" s="299"/>
      <c r="AB13" s="299"/>
      <c r="AC13" s="299"/>
      <c r="AD13" s="299"/>
      <c r="AE13" s="299"/>
      <c r="AF13" s="299"/>
      <c r="AG13" s="299"/>
      <c r="AH13" s="299"/>
      <c r="AI13" s="299"/>
      <c r="AJ13" s="299"/>
      <c r="AK13" s="299"/>
      <c r="AL13" s="299"/>
      <c r="AM13" s="299"/>
      <c r="AN13" s="299"/>
      <c r="AO13" s="299"/>
      <c r="AP13" s="299"/>
      <c r="AQ13" s="299"/>
      <c r="AR13" s="299"/>
      <c r="AS13" s="299"/>
      <c r="AT13" s="299"/>
      <c r="AU13" s="299"/>
      <c r="AV13" s="299"/>
      <c r="AW13" s="299"/>
      <c r="AX13" s="299"/>
      <c r="AY13" s="299"/>
      <c r="AZ13" s="299"/>
      <c r="BA13" s="299"/>
      <c r="BB13" s="299"/>
      <c r="BC13" s="299"/>
      <c r="BD13" s="299"/>
      <c r="BE13" s="299"/>
      <c r="BF13" s="299"/>
      <c r="BG13" s="299"/>
      <c r="BH13" s="299"/>
      <c r="BI13" s="299"/>
      <c r="BJ13" s="299"/>
      <c r="BK13" s="299"/>
      <c r="BL13" s="299"/>
      <c r="BM13" s="299"/>
      <c r="BN13" s="299"/>
      <c r="BO13" s="299"/>
      <c r="BP13" s="299"/>
      <c r="BQ13" s="299"/>
      <c r="BR13" s="299"/>
      <c r="BS13" s="299"/>
      <c r="BT13" s="299"/>
      <c r="BU13" s="299"/>
      <c r="BV13" s="299"/>
      <c r="BW13" s="299"/>
      <c r="BX13" s="299"/>
      <c r="BY13" s="299"/>
      <c r="BZ13" s="299"/>
      <c r="CA13" s="299"/>
      <c r="CB13" s="299"/>
      <c r="CC13" s="299"/>
      <c r="CD13" s="299"/>
      <c r="CE13" s="299"/>
      <c r="CF13" s="299"/>
      <c r="CG13" s="299"/>
      <c r="CH13" s="299"/>
      <c r="CI13" s="299"/>
      <c r="CJ13" s="299"/>
      <c r="CK13" s="299"/>
      <c r="CL13" s="299"/>
      <c r="CM13" s="299"/>
      <c r="CN13" s="299"/>
      <c r="CO13" s="299"/>
      <c r="CP13" s="299"/>
      <c r="CQ13" s="299"/>
      <c r="CR13" s="299"/>
      <c r="CS13" s="299"/>
      <c r="CT13" s="299"/>
      <c r="CU13" s="299"/>
      <c r="CV13" s="299"/>
      <c r="CW13" s="299"/>
      <c r="CX13" s="299"/>
      <c r="CY13" s="299"/>
      <c r="CZ13" s="299"/>
      <c r="DA13" s="299"/>
      <c r="DB13" s="299"/>
      <c r="DC13" s="299"/>
      <c r="DD13" s="299"/>
      <c r="DE13" s="299"/>
      <c r="DF13" s="299"/>
      <c r="DG13" s="299"/>
    </row>
    <row r="14" spans="1:111" s="317" customFormat="1" ht="15.75" customHeight="1">
      <c r="A14" s="315" t="s">
        <v>536</v>
      </c>
      <c r="B14" s="316">
        <v>9293587</v>
      </c>
      <c r="C14" s="316">
        <v>109700617.60600001</v>
      </c>
      <c r="D14" s="316">
        <v>5216127</v>
      </c>
      <c r="E14" s="316">
        <v>56576565.633000001</v>
      </c>
      <c r="F14" s="316">
        <v>1725897</v>
      </c>
      <c r="G14" s="316">
        <v>18224542.631000001</v>
      </c>
      <c r="H14" s="316">
        <v>849500</v>
      </c>
      <c r="I14" s="316">
        <v>13542919.473999999</v>
      </c>
      <c r="J14" s="316">
        <v>402008</v>
      </c>
      <c r="K14" s="316">
        <v>6366576</v>
      </c>
      <c r="L14" s="316">
        <v>188980</v>
      </c>
      <c r="M14" s="316">
        <v>3462165.8450000002</v>
      </c>
      <c r="N14" s="316">
        <v>730034</v>
      </c>
      <c r="O14" s="316">
        <v>13841894.384</v>
      </c>
      <c r="P14" s="316">
        <v>0</v>
      </c>
      <c r="Q14" s="316">
        <v>0</v>
      </c>
      <c r="R14" s="316">
        <v>0</v>
      </c>
      <c r="S14" s="316">
        <v>0</v>
      </c>
      <c r="T14" s="299"/>
      <c r="U14" s="299"/>
      <c r="V14" s="299"/>
      <c r="W14" s="299"/>
      <c r="X14" s="299"/>
      <c r="Y14" s="299"/>
      <c r="Z14" s="299"/>
      <c r="AA14" s="299"/>
      <c r="AB14" s="299"/>
      <c r="AC14" s="299"/>
      <c r="AD14" s="299"/>
      <c r="AE14" s="299"/>
      <c r="AF14" s="299"/>
      <c r="AG14" s="299"/>
      <c r="AH14" s="299"/>
      <c r="AI14" s="299"/>
      <c r="AJ14" s="299"/>
      <c r="AK14" s="299"/>
      <c r="AL14" s="299"/>
      <c r="AM14" s="299"/>
      <c r="AN14" s="299"/>
      <c r="AO14" s="299"/>
      <c r="AP14" s="299"/>
      <c r="AQ14" s="299"/>
      <c r="AR14" s="299"/>
      <c r="AS14" s="299"/>
      <c r="AT14" s="299"/>
      <c r="AU14" s="299"/>
      <c r="AV14" s="299"/>
      <c r="AW14" s="299"/>
      <c r="AX14" s="299"/>
      <c r="AY14" s="299"/>
      <c r="AZ14" s="299"/>
      <c r="BA14" s="299"/>
      <c r="BB14" s="299"/>
      <c r="BC14" s="299"/>
      <c r="BD14" s="299"/>
      <c r="BE14" s="299"/>
      <c r="BF14" s="299"/>
      <c r="BG14" s="299"/>
      <c r="BH14" s="299"/>
      <c r="BI14" s="299"/>
      <c r="BJ14" s="299"/>
      <c r="BK14" s="299"/>
      <c r="BL14" s="299"/>
      <c r="BM14" s="299"/>
      <c r="BN14" s="299"/>
      <c r="BO14" s="299"/>
      <c r="BP14" s="299"/>
      <c r="BQ14" s="299"/>
      <c r="BR14" s="299"/>
      <c r="BS14" s="299"/>
      <c r="BT14" s="299"/>
      <c r="BU14" s="299"/>
      <c r="BV14" s="299"/>
      <c r="BW14" s="299"/>
      <c r="BX14" s="299"/>
      <c r="BY14" s="299"/>
      <c r="BZ14" s="299"/>
      <c r="CA14" s="299"/>
      <c r="CB14" s="299"/>
      <c r="CC14" s="299"/>
      <c r="CD14" s="299"/>
      <c r="CE14" s="299"/>
      <c r="CF14" s="299"/>
      <c r="CG14" s="299"/>
      <c r="CH14" s="299"/>
      <c r="CI14" s="299"/>
      <c r="CJ14" s="299"/>
      <c r="CK14" s="299"/>
      <c r="CL14" s="299"/>
      <c r="CM14" s="299"/>
      <c r="CN14" s="299"/>
      <c r="CO14" s="299"/>
      <c r="CP14" s="299"/>
      <c r="CQ14" s="299"/>
      <c r="CR14" s="299"/>
      <c r="CS14" s="299"/>
      <c r="CT14" s="299"/>
      <c r="CU14" s="299"/>
      <c r="CV14" s="299"/>
      <c r="CW14" s="299"/>
      <c r="CX14" s="299"/>
      <c r="CY14" s="299"/>
      <c r="CZ14" s="299"/>
      <c r="DA14" s="299"/>
      <c r="DB14" s="299"/>
      <c r="DC14" s="299"/>
      <c r="DD14" s="299"/>
      <c r="DE14" s="299"/>
      <c r="DF14" s="299"/>
      <c r="DG14" s="299"/>
    </row>
    <row r="15" spans="1:111" s="317" customFormat="1" ht="15.75" customHeight="1">
      <c r="A15" s="315" t="s">
        <v>537</v>
      </c>
      <c r="B15" s="316">
        <v>3642910</v>
      </c>
      <c r="C15" s="316">
        <v>41656899.631999999</v>
      </c>
      <c r="D15" s="316">
        <v>1718921</v>
      </c>
      <c r="E15" s="316">
        <v>19915283.978</v>
      </c>
      <c r="F15" s="316">
        <v>573660</v>
      </c>
      <c r="G15" s="316">
        <v>5798582.0099999998</v>
      </c>
      <c r="H15" s="316">
        <v>384958</v>
      </c>
      <c r="I15" s="316">
        <v>5725755.7980000004</v>
      </c>
      <c r="J15" s="316">
        <v>210682</v>
      </c>
      <c r="K15" s="316">
        <v>3401298.6439999999</v>
      </c>
      <c r="L15" s="316">
        <v>59347</v>
      </c>
      <c r="M15" s="316">
        <v>1063829.2749999999</v>
      </c>
      <c r="N15" s="316">
        <v>381540</v>
      </c>
      <c r="O15" s="316">
        <v>7140006.1880000001</v>
      </c>
      <c r="P15" s="316">
        <v>0</v>
      </c>
      <c r="Q15" s="316">
        <v>0</v>
      </c>
      <c r="R15" s="316">
        <v>0</v>
      </c>
      <c r="S15" s="316">
        <v>0</v>
      </c>
      <c r="T15" s="299"/>
      <c r="U15" s="299"/>
      <c r="V15" s="299"/>
      <c r="W15" s="299"/>
      <c r="X15" s="299"/>
      <c r="Y15" s="299"/>
      <c r="Z15" s="299"/>
      <c r="AA15" s="299"/>
      <c r="AB15" s="299"/>
      <c r="AC15" s="299"/>
      <c r="AD15" s="299"/>
      <c r="AE15" s="299"/>
      <c r="AF15" s="299"/>
      <c r="AG15" s="299"/>
      <c r="AH15" s="299"/>
      <c r="AI15" s="299"/>
      <c r="AJ15" s="299"/>
      <c r="AK15" s="299"/>
      <c r="AL15" s="299"/>
      <c r="AM15" s="299"/>
      <c r="AN15" s="299"/>
      <c r="AO15" s="299"/>
      <c r="AP15" s="299"/>
      <c r="AQ15" s="299"/>
      <c r="AR15" s="299"/>
      <c r="AS15" s="299"/>
      <c r="AT15" s="299"/>
      <c r="AU15" s="299"/>
      <c r="AV15" s="299"/>
      <c r="AW15" s="299"/>
      <c r="AX15" s="299"/>
      <c r="AY15" s="299"/>
      <c r="AZ15" s="299"/>
      <c r="BA15" s="299"/>
      <c r="BB15" s="299"/>
      <c r="BC15" s="299"/>
      <c r="BD15" s="299"/>
      <c r="BE15" s="299"/>
      <c r="BF15" s="299"/>
      <c r="BG15" s="299"/>
      <c r="BH15" s="299"/>
      <c r="BI15" s="299"/>
      <c r="BJ15" s="299"/>
      <c r="BK15" s="299"/>
      <c r="BL15" s="299"/>
      <c r="BM15" s="299"/>
      <c r="BN15" s="299"/>
      <c r="BO15" s="299"/>
      <c r="BP15" s="299"/>
      <c r="BQ15" s="299"/>
      <c r="BR15" s="299"/>
      <c r="BS15" s="299"/>
      <c r="BT15" s="299"/>
      <c r="BU15" s="299"/>
      <c r="BV15" s="299"/>
      <c r="BW15" s="299"/>
      <c r="BX15" s="299"/>
      <c r="BY15" s="299"/>
      <c r="BZ15" s="299"/>
      <c r="CA15" s="299"/>
      <c r="CB15" s="299"/>
      <c r="CC15" s="299"/>
      <c r="CD15" s="299"/>
      <c r="CE15" s="299"/>
      <c r="CF15" s="299"/>
      <c r="CG15" s="299"/>
      <c r="CH15" s="299"/>
      <c r="CI15" s="299"/>
      <c r="CJ15" s="299"/>
      <c r="CK15" s="299"/>
      <c r="CL15" s="299"/>
      <c r="CM15" s="299"/>
      <c r="CN15" s="299"/>
      <c r="CO15" s="299"/>
      <c r="CP15" s="299"/>
      <c r="CQ15" s="299"/>
      <c r="CR15" s="299"/>
      <c r="CS15" s="299"/>
      <c r="CT15" s="299"/>
      <c r="CU15" s="299"/>
      <c r="CV15" s="299"/>
      <c r="CW15" s="299"/>
      <c r="CX15" s="299"/>
      <c r="CY15" s="299"/>
      <c r="CZ15" s="299"/>
      <c r="DA15" s="299"/>
      <c r="DB15" s="299"/>
      <c r="DC15" s="299"/>
      <c r="DD15" s="299"/>
      <c r="DE15" s="299"/>
      <c r="DF15" s="299"/>
      <c r="DG15" s="299"/>
    </row>
    <row r="16" spans="1:111" s="317" customFormat="1" ht="15.75" customHeight="1">
      <c r="A16" s="315" t="s">
        <v>538</v>
      </c>
      <c r="B16" s="316">
        <v>4392388</v>
      </c>
      <c r="C16" s="316">
        <v>48249241.120999999</v>
      </c>
      <c r="D16" s="316">
        <v>2120680</v>
      </c>
      <c r="E16" s="316">
        <v>22122763.947000001</v>
      </c>
      <c r="F16" s="316">
        <v>795175</v>
      </c>
      <c r="G16" s="316">
        <v>7788938.7029999997</v>
      </c>
      <c r="H16" s="316">
        <v>421185</v>
      </c>
      <c r="I16" s="316">
        <v>5795564.5700000003</v>
      </c>
      <c r="J16" s="316">
        <v>217115</v>
      </c>
      <c r="K16" s="316">
        <v>3372818.8969999999</v>
      </c>
      <c r="L16" s="316">
        <v>67668</v>
      </c>
      <c r="M16" s="316">
        <v>1121238.996</v>
      </c>
      <c r="N16" s="316">
        <v>412246</v>
      </c>
      <c r="O16" s="316">
        <v>7502948.4989999998</v>
      </c>
      <c r="P16" s="316">
        <v>0</v>
      </c>
      <c r="Q16" s="316">
        <v>0</v>
      </c>
      <c r="R16" s="316">
        <v>0</v>
      </c>
      <c r="S16" s="316">
        <v>0</v>
      </c>
      <c r="T16" s="299"/>
      <c r="U16" s="299"/>
      <c r="V16" s="299"/>
      <c r="W16" s="299"/>
      <c r="X16" s="299"/>
      <c r="Y16" s="299"/>
      <c r="Z16" s="299"/>
      <c r="AA16" s="299"/>
      <c r="AB16" s="299"/>
      <c r="AC16" s="299"/>
      <c r="AD16" s="299"/>
      <c r="AE16" s="299"/>
      <c r="AF16" s="299"/>
      <c r="AG16" s="299"/>
      <c r="AH16" s="299"/>
      <c r="AI16" s="299"/>
      <c r="AJ16" s="299"/>
      <c r="AK16" s="299"/>
      <c r="AL16" s="299"/>
      <c r="AM16" s="299"/>
      <c r="AN16" s="299"/>
      <c r="AO16" s="299"/>
      <c r="AP16" s="299"/>
      <c r="AQ16" s="299"/>
      <c r="AR16" s="299"/>
      <c r="AS16" s="299"/>
      <c r="AT16" s="299"/>
      <c r="AU16" s="299"/>
      <c r="AV16" s="299"/>
      <c r="AW16" s="299"/>
      <c r="AX16" s="299"/>
      <c r="AY16" s="299"/>
      <c r="AZ16" s="299"/>
      <c r="BA16" s="299"/>
      <c r="BB16" s="299"/>
      <c r="BC16" s="299"/>
      <c r="BD16" s="299"/>
      <c r="BE16" s="299"/>
      <c r="BF16" s="299"/>
      <c r="BG16" s="299"/>
      <c r="BH16" s="299"/>
      <c r="BI16" s="299"/>
      <c r="BJ16" s="299"/>
      <c r="BK16" s="299"/>
      <c r="BL16" s="299"/>
      <c r="BM16" s="299"/>
      <c r="BN16" s="299"/>
      <c r="BO16" s="299"/>
      <c r="BP16" s="299"/>
      <c r="BQ16" s="299"/>
      <c r="BR16" s="299"/>
      <c r="BS16" s="299"/>
      <c r="BT16" s="299"/>
      <c r="BU16" s="299"/>
      <c r="BV16" s="299"/>
      <c r="BW16" s="299"/>
      <c r="BX16" s="299"/>
      <c r="BY16" s="299"/>
      <c r="BZ16" s="299"/>
      <c r="CA16" s="299"/>
      <c r="CB16" s="299"/>
      <c r="CC16" s="299"/>
      <c r="CD16" s="299"/>
      <c r="CE16" s="299"/>
      <c r="CF16" s="299"/>
      <c r="CG16" s="299"/>
      <c r="CH16" s="299"/>
      <c r="CI16" s="299"/>
      <c r="CJ16" s="299"/>
      <c r="CK16" s="299"/>
      <c r="CL16" s="299"/>
      <c r="CM16" s="299"/>
      <c r="CN16" s="299"/>
      <c r="CO16" s="299"/>
      <c r="CP16" s="299"/>
      <c r="CQ16" s="299"/>
      <c r="CR16" s="299"/>
      <c r="CS16" s="299"/>
      <c r="CT16" s="299"/>
      <c r="CU16" s="299"/>
      <c r="CV16" s="299"/>
      <c r="CW16" s="299"/>
      <c r="CX16" s="299"/>
      <c r="CY16" s="299"/>
      <c r="CZ16" s="299"/>
      <c r="DA16" s="299"/>
      <c r="DB16" s="299"/>
      <c r="DC16" s="299"/>
      <c r="DD16" s="299"/>
      <c r="DE16" s="299"/>
      <c r="DF16" s="299"/>
      <c r="DG16" s="299"/>
    </row>
    <row r="17" spans="1:111" s="317" customFormat="1" ht="15.75" customHeight="1">
      <c r="A17" s="318" t="s">
        <v>539</v>
      </c>
      <c r="B17" s="319">
        <v>6947697</v>
      </c>
      <c r="C17" s="319">
        <v>80593921.413000003</v>
      </c>
      <c r="D17" s="319">
        <v>3563957</v>
      </c>
      <c r="E17" s="319">
        <v>38751844.674000002</v>
      </c>
      <c r="F17" s="319">
        <v>1313635</v>
      </c>
      <c r="G17" s="319">
        <v>12895851.780999999</v>
      </c>
      <c r="H17" s="319">
        <v>669825</v>
      </c>
      <c r="I17" s="319">
        <v>9676316.9189999998</v>
      </c>
      <c r="J17" s="319">
        <v>298783</v>
      </c>
      <c r="K17" s="319">
        <v>4521968.4349999996</v>
      </c>
      <c r="L17" s="319">
        <v>136027</v>
      </c>
      <c r="M17" s="319">
        <v>2230831.548</v>
      </c>
      <c r="N17" s="319">
        <v>556605</v>
      </c>
      <c r="O17" s="319">
        <v>10069039.236</v>
      </c>
      <c r="P17" s="319">
        <v>0</v>
      </c>
      <c r="Q17" s="319">
        <v>0</v>
      </c>
      <c r="R17" s="319">
        <v>0</v>
      </c>
      <c r="S17" s="319">
        <v>0</v>
      </c>
      <c r="T17" s="299"/>
      <c r="U17" s="299"/>
      <c r="V17" s="299"/>
      <c r="W17" s="299"/>
      <c r="X17" s="299"/>
      <c r="Y17" s="299"/>
      <c r="Z17" s="299"/>
      <c r="AA17" s="299"/>
      <c r="AB17" s="299"/>
      <c r="AC17" s="299"/>
      <c r="AD17" s="299"/>
      <c r="AE17" s="299"/>
      <c r="AF17" s="299"/>
      <c r="AG17" s="299"/>
      <c r="AH17" s="299"/>
      <c r="AI17" s="299"/>
      <c r="AJ17" s="299"/>
      <c r="AK17" s="299"/>
      <c r="AL17" s="299"/>
      <c r="AM17" s="299"/>
      <c r="AN17" s="299"/>
      <c r="AO17" s="299"/>
      <c r="AP17" s="299"/>
      <c r="AQ17" s="299"/>
      <c r="AR17" s="299"/>
      <c r="AS17" s="299"/>
      <c r="AT17" s="299"/>
      <c r="AU17" s="299"/>
      <c r="AV17" s="299"/>
      <c r="AW17" s="299"/>
      <c r="AX17" s="299"/>
      <c r="AY17" s="299"/>
      <c r="AZ17" s="299"/>
      <c r="BA17" s="299"/>
      <c r="BB17" s="299"/>
      <c r="BC17" s="299"/>
      <c r="BD17" s="299"/>
      <c r="BE17" s="299"/>
      <c r="BF17" s="299"/>
      <c r="BG17" s="299"/>
      <c r="BH17" s="299"/>
      <c r="BI17" s="299"/>
      <c r="BJ17" s="299"/>
      <c r="BK17" s="299"/>
      <c r="BL17" s="299"/>
      <c r="BM17" s="299"/>
      <c r="BN17" s="299"/>
      <c r="BO17" s="299"/>
      <c r="BP17" s="299"/>
      <c r="BQ17" s="299"/>
      <c r="BR17" s="299"/>
      <c r="BS17" s="299"/>
      <c r="BT17" s="299"/>
      <c r="BU17" s="299"/>
      <c r="BV17" s="299"/>
      <c r="BW17" s="299"/>
      <c r="BX17" s="299"/>
      <c r="BY17" s="299"/>
      <c r="BZ17" s="299"/>
      <c r="CA17" s="299"/>
      <c r="CB17" s="299"/>
      <c r="CC17" s="299"/>
      <c r="CD17" s="299"/>
      <c r="CE17" s="299"/>
      <c r="CF17" s="299"/>
      <c r="CG17" s="299"/>
      <c r="CH17" s="299"/>
      <c r="CI17" s="299"/>
      <c r="CJ17" s="299"/>
      <c r="CK17" s="299"/>
      <c r="CL17" s="299"/>
      <c r="CM17" s="299"/>
      <c r="CN17" s="299"/>
      <c r="CO17" s="299"/>
      <c r="CP17" s="299"/>
      <c r="CQ17" s="299"/>
      <c r="CR17" s="299"/>
      <c r="CS17" s="299"/>
      <c r="CT17" s="299"/>
      <c r="CU17" s="299"/>
      <c r="CV17" s="299"/>
      <c r="CW17" s="299"/>
      <c r="CX17" s="299"/>
      <c r="CY17" s="299"/>
      <c r="CZ17" s="299"/>
      <c r="DA17" s="299"/>
      <c r="DB17" s="299"/>
      <c r="DC17" s="299"/>
      <c r="DD17" s="299"/>
      <c r="DE17" s="299"/>
      <c r="DF17" s="299"/>
      <c r="DG17" s="299"/>
    </row>
    <row r="18" spans="1:111" s="317" customFormat="1" ht="15.75" customHeight="1">
      <c r="A18" s="315" t="s">
        <v>540</v>
      </c>
      <c r="B18" s="316">
        <v>10128923</v>
      </c>
      <c r="C18" s="316">
        <v>114021393.44499999</v>
      </c>
      <c r="D18" s="316">
        <v>5812442</v>
      </c>
      <c r="E18" s="316">
        <v>60282942.115000002</v>
      </c>
      <c r="F18" s="316">
        <v>1871262</v>
      </c>
      <c r="G18" s="316">
        <v>18221274.294</v>
      </c>
      <c r="H18" s="316">
        <v>857967</v>
      </c>
      <c r="I18" s="316">
        <v>12416199.307</v>
      </c>
      <c r="J18" s="316">
        <v>382578</v>
      </c>
      <c r="K18" s="316">
        <v>5326596.5559999999</v>
      </c>
      <c r="L18" s="316">
        <v>218946</v>
      </c>
      <c r="M18" s="316">
        <v>3276008.3250000002</v>
      </c>
      <c r="N18" s="316">
        <v>692018</v>
      </c>
      <c r="O18" s="316">
        <v>12241445.625</v>
      </c>
      <c r="P18" s="316">
        <v>0</v>
      </c>
      <c r="Q18" s="316">
        <v>0</v>
      </c>
      <c r="R18" s="316">
        <v>0</v>
      </c>
      <c r="S18" s="316">
        <v>0</v>
      </c>
      <c r="T18" s="299"/>
      <c r="U18" s="299"/>
      <c r="V18" s="299"/>
      <c r="W18" s="299"/>
      <c r="X18" s="299"/>
      <c r="Y18" s="299"/>
      <c r="Z18" s="299"/>
      <c r="AA18" s="299"/>
      <c r="AB18" s="299"/>
      <c r="AC18" s="299"/>
      <c r="AD18" s="299"/>
      <c r="AE18" s="299"/>
      <c r="AF18" s="299"/>
      <c r="AG18" s="299"/>
      <c r="AH18" s="299"/>
      <c r="AI18" s="299"/>
      <c r="AJ18" s="299"/>
      <c r="AK18" s="299"/>
      <c r="AL18" s="299"/>
      <c r="AM18" s="299"/>
      <c r="AN18" s="299"/>
      <c r="AO18" s="299"/>
      <c r="AP18" s="299"/>
      <c r="AQ18" s="299"/>
      <c r="AR18" s="299"/>
      <c r="AS18" s="299"/>
      <c r="AT18" s="299"/>
      <c r="AU18" s="299"/>
      <c r="AV18" s="299"/>
      <c r="AW18" s="299"/>
      <c r="AX18" s="299"/>
      <c r="AY18" s="299"/>
      <c r="AZ18" s="299"/>
      <c r="BA18" s="299"/>
      <c r="BB18" s="299"/>
      <c r="BC18" s="299"/>
      <c r="BD18" s="299"/>
      <c r="BE18" s="299"/>
      <c r="BF18" s="299"/>
      <c r="BG18" s="299"/>
      <c r="BH18" s="299"/>
      <c r="BI18" s="299"/>
      <c r="BJ18" s="299"/>
      <c r="BK18" s="299"/>
      <c r="BL18" s="299"/>
      <c r="BM18" s="299"/>
      <c r="BN18" s="299"/>
      <c r="BO18" s="299"/>
      <c r="BP18" s="299"/>
      <c r="BQ18" s="299"/>
      <c r="BR18" s="299"/>
      <c r="BS18" s="299"/>
      <c r="BT18" s="299"/>
      <c r="BU18" s="299"/>
      <c r="BV18" s="299"/>
      <c r="BW18" s="299"/>
      <c r="BX18" s="299"/>
      <c r="BY18" s="299"/>
      <c r="BZ18" s="299"/>
      <c r="CA18" s="299"/>
      <c r="CB18" s="299"/>
      <c r="CC18" s="299"/>
      <c r="CD18" s="299"/>
      <c r="CE18" s="299"/>
      <c r="CF18" s="299"/>
      <c r="CG18" s="299"/>
      <c r="CH18" s="299"/>
      <c r="CI18" s="299"/>
      <c r="CJ18" s="299"/>
      <c r="CK18" s="299"/>
      <c r="CL18" s="299"/>
      <c r="CM18" s="299"/>
      <c r="CN18" s="299"/>
      <c r="CO18" s="299"/>
      <c r="CP18" s="299"/>
      <c r="CQ18" s="299"/>
      <c r="CR18" s="299"/>
      <c r="CS18" s="299"/>
      <c r="CT18" s="299"/>
      <c r="CU18" s="299"/>
      <c r="CV18" s="299"/>
      <c r="CW18" s="299"/>
      <c r="CX18" s="299"/>
      <c r="CY18" s="299"/>
      <c r="CZ18" s="299"/>
      <c r="DA18" s="299"/>
      <c r="DB18" s="299"/>
      <c r="DC18" s="299"/>
      <c r="DD18" s="299"/>
      <c r="DE18" s="299"/>
      <c r="DF18" s="299"/>
      <c r="DG18" s="299"/>
    </row>
    <row r="19" spans="1:111" s="317" customFormat="1" ht="15.75" customHeight="1">
      <c r="A19" s="315" t="s">
        <v>541</v>
      </c>
      <c r="B19" s="316">
        <v>7438446</v>
      </c>
      <c r="C19" s="316">
        <v>88578350.953999996</v>
      </c>
      <c r="D19" s="316">
        <v>4411797</v>
      </c>
      <c r="E19" s="316">
        <v>47463268.575000003</v>
      </c>
      <c r="F19" s="316">
        <v>1458245</v>
      </c>
      <c r="G19" s="316">
        <v>15901434.714</v>
      </c>
      <c r="H19" s="316">
        <v>643298</v>
      </c>
      <c r="I19" s="316">
        <v>10109009.189999999</v>
      </c>
      <c r="J19" s="316">
        <v>280076</v>
      </c>
      <c r="K19" s="316">
        <v>4582079.9230000004</v>
      </c>
      <c r="L19" s="316">
        <v>147058</v>
      </c>
      <c r="M19" s="316">
        <v>2666007.3089999999</v>
      </c>
      <c r="N19" s="316">
        <v>522595</v>
      </c>
      <c r="O19" s="316">
        <v>10018048.23</v>
      </c>
      <c r="P19" s="316">
        <v>0</v>
      </c>
      <c r="Q19" s="316">
        <v>0</v>
      </c>
      <c r="R19" s="316">
        <v>0</v>
      </c>
      <c r="S19" s="316">
        <v>0</v>
      </c>
      <c r="T19" s="299"/>
      <c r="U19" s="299"/>
      <c r="V19" s="299"/>
      <c r="W19" s="299"/>
      <c r="X19" s="299"/>
      <c r="Y19" s="299"/>
      <c r="Z19" s="299"/>
      <c r="AA19" s="299"/>
      <c r="AB19" s="299"/>
      <c r="AC19" s="299"/>
      <c r="AD19" s="299"/>
      <c r="AE19" s="299"/>
      <c r="AF19" s="299"/>
      <c r="AG19" s="299"/>
      <c r="AH19" s="299"/>
      <c r="AI19" s="299"/>
      <c r="AJ19" s="299"/>
      <c r="AK19" s="299"/>
      <c r="AL19" s="299"/>
      <c r="AM19" s="299"/>
      <c r="AN19" s="299"/>
      <c r="AO19" s="299"/>
      <c r="AP19" s="299"/>
      <c r="AQ19" s="299"/>
      <c r="AR19" s="299"/>
      <c r="AS19" s="299"/>
      <c r="AT19" s="299"/>
      <c r="AU19" s="299"/>
      <c r="AV19" s="299"/>
      <c r="AW19" s="299"/>
      <c r="AX19" s="299"/>
      <c r="AY19" s="299"/>
      <c r="AZ19" s="299"/>
      <c r="BA19" s="299"/>
      <c r="BB19" s="299"/>
      <c r="BC19" s="299"/>
      <c r="BD19" s="299"/>
      <c r="BE19" s="299"/>
      <c r="BF19" s="299"/>
      <c r="BG19" s="299"/>
      <c r="BH19" s="299"/>
      <c r="BI19" s="299"/>
      <c r="BJ19" s="299"/>
      <c r="BK19" s="299"/>
      <c r="BL19" s="299"/>
      <c r="BM19" s="299"/>
      <c r="BN19" s="299"/>
      <c r="BO19" s="299"/>
      <c r="BP19" s="299"/>
      <c r="BQ19" s="299"/>
      <c r="BR19" s="299"/>
      <c r="BS19" s="299"/>
      <c r="BT19" s="299"/>
      <c r="BU19" s="299"/>
      <c r="BV19" s="299"/>
      <c r="BW19" s="299"/>
      <c r="BX19" s="299"/>
      <c r="BY19" s="299"/>
      <c r="BZ19" s="299"/>
      <c r="CA19" s="299"/>
      <c r="CB19" s="299"/>
      <c r="CC19" s="299"/>
      <c r="CD19" s="299"/>
      <c r="CE19" s="299"/>
      <c r="CF19" s="299"/>
      <c r="CG19" s="299"/>
      <c r="CH19" s="299"/>
      <c r="CI19" s="299"/>
      <c r="CJ19" s="299"/>
      <c r="CK19" s="299"/>
      <c r="CL19" s="299"/>
      <c r="CM19" s="299"/>
      <c r="CN19" s="299"/>
      <c r="CO19" s="299"/>
      <c r="CP19" s="299"/>
      <c r="CQ19" s="299"/>
      <c r="CR19" s="299"/>
      <c r="CS19" s="299"/>
      <c r="CT19" s="299"/>
      <c r="CU19" s="299"/>
      <c r="CV19" s="299"/>
      <c r="CW19" s="299"/>
      <c r="CX19" s="299"/>
      <c r="CY19" s="299"/>
      <c r="CZ19" s="299"/>
      <c r="DA19" s="299"/>
      <c r="DB19" s="299"/>
      <c r="DC19" s="299"/>
      <c r="DD19" s="299"/>
      <c r="DE19" s="299"/>
      <c r="DF19" s="299"/>
      <c r="DG19" s="299"/>
    </row>
    <row r="20" spans="1:111" s="317" customFormat="1" ht="15.75" customHeight="1">
      <c r="A20" s="315" t="s">
        <v>542</v>
      </c>
      <c r="B20" s="316">
        <v>6948504</v>
      </c>
      <c r="C20" s="316">
        <v>82760385.662</v>
      </c>
      <c r="D20" s="316">
        <v>4127302</v>
      </c>
      <c r="E20" s="316">
        <v>45190991.590000004</v>
      </c>
      <c r="F20" s="316">
        <v>1408299</v>
      </c>
      <c r="G20" s="316">
        <v>15160635.507999999</v>
      </c>
      <c r="H20" s="316">
        <v>572790</v>
      </c>
      <c r="I20" s="316">
        <v>9147467.1940000001</v>
      </c>
      <c r="J20" s="316">
        <v>257932</v>
      </c>
      <c r="K20" s="316">
        <v>4576806.4409999996</v>
      </c>
      <c r="L20" s="316">
        <v>123838</v>
      </c>
      <c r="M20" s="316">
        <v>2249683.7859999998</v>
      </c>
      <c r="N20" s="316">
        <v>491429</v>
      </c>
      <c r="O20" s="316">
        <v>10068318.466</v>
      </c>
      <c r="P20" s="316">
        <v>0</v>
      </c>
      <c r="Q20" s="316">
        <v>0</v>
      </c>
      <c r="R20" s="316">
        <v>0</v>
      </c>
      <c r="S20" s="316">
        <v>0</v>
      </c>
      <c r="T20" s="299"/>
      <c r="U20" s="299"/>
      <c r="V20" s="299"/>
      <c r="W20" s="299"/>
      <c r="X20" s="299"/>
      <c r="Y20" s="299"/>
      <c r="Z20" s="299"/>
      <c r="AA20" s="299"/>
      <c r="AB20" s="299"/>
      <c r="AC20" s="299"/>
      <c r="AD20" s="299"/>
      <c r="AE20" s="299"/>
      <c r="AF20" s="299"/>
      <c r="AG20" s="299"/>
      <c r="AH20" s="299"/>
      <c r="AI20" s="299"/>
      <c r="AJ20" s="299"/>
      <c r="AK20" s="299"/>
      <c r="AL20" s="299"/>
      <c r="AM20" s="299"/>
      <c r="AN20" s="299"/>
      <c r="AO20" s="299"/>
      <c r="AP20" s="299"/>
      <c r="AQ20" s="299"/>
      <c r="AR20" s="299"/>
      <c r="AS20" s="299"/>
      <c r="AT20" s="299"/>
      <c r="AU20" s="299"/>
      <c r="AV20" s="299"/>
      <c r="AW20" s="299"/>
      <c r="AX20" s="299"/>
      <c r="AY20" s="299"/>
      <c r="AZ20" s="299"/>
      <c r="BA20" s="299"/>
      <c r="BB20" s="299"/>
      <c r="BC20" s="299"/>
      <c r="BD20" s="299"/>
      <c r="BE20" s="299"/>
      <c r="BF20" s="299"/>
      <c r="BG20" s="299"/>
      <c r="BH20" s="299"/>
      <c r="BI20" s="299"/>
      <c r="BJ20" s="299"/>
      <c r="BK20" s="299"/>
      <c r="BL20" s="299"/>
      <c r="BM20" s="299"/>
      <c r="BN20" s="299"/>
      <c r="BO20" s="299"/>
      <c r="BP20" s="299"/>
      <c r="BQ20" s="299"/>
      <c r="BR20" s="299"/>
      <c r="BS20" s="299"/>
      <c r="BT20" s="299"/>
      <c r="BU20" s="299"/>
      <c r="BV20" s="299"/>
      <c r="BW20" s="299"/>
      <c r="BX20" s="299"/>
      <c r="BY20" s="299"/>
      <c r="BZ20" s="299"/>
      <c r="CA20" s="299"/>
      <c r="CB20" s="299"/>
      <c r="CC20" s="299"/>
      <c r="CD20" s="299"/>
      <c r="CE20" s="299"/>
      <c r="CF20" s="299"/>
      <c r="CG20" s="299"/>
      <c r="CH20" s="299"/>
      <c r="CI20" s="299"/>
      <c r="CJ20" s="299"/>
      <c r="CK20" s="299"/>
      <c r="CL20" s="299"/>
      <c r="CM20" s="299"/>
      <c r="CN20" s="299"/>
      <c r="CO20" s="299"/>
      <c r="CP20" s="299"/>
      <c r="CQ20" s="299"/>
      <c r="CR20" s="299"/>
      <c r="CS20" s="299"/>
      <c r="CT20" s="299"/>
      <c r="CU20" s="299"/>
      <c r="CV20" s="299"/>
      <c r="CW20" s="299"/>
      <c r="CX20" s="299"/>
      <c r="CY20" s="299"/>
      <c r="CZ20" s="299"/>
      <c r="DA20" s="299"/>
      <c r="DB20" s="299"/>
      <c r="DC20" s="299"/>
      <c r="DD20" s="299"/>
      <c r="DE20" s="299"/>
      <c r="DF20" s="299"/>
      <c r="DG20" s="299"/>
    </row>
    <row r="21" spans="1:111" s="317" customFormat="1" ht="15.75" customHeight="1">
      <c r="A21" s="315" t="s">
        <v>543</v>
      </c>
      <c r="B21" s="316">
        <v>25574070</v>
      </c>
      <c r="C21" s="316">
        <v>274961140.74900001</v>
      </c>
      <c r="D21" s="316">
        <v>16364520</v>
      </c>
      <c r="E21" s="316">
        <v>155783662.58500001</v>
      </c>
      <c r="F21" s="316">
        <v>5696420</v>
      </c>
      <c r="G21" s="316">
        <v>54566742.351000004</v>
      </c>
      <c r="H21" s="316">
        <v>1877064</v>
      </c>
      <c r="I21" s="316">
        <v>26660244.473999999</v>
      </c>
      <c r="J21" s="316">
        <v>833260</v>
      </c>
      <c r="K21" s="316">
        <v>12239829.392999999</v>
      </c>
      <c r="L21" s="316">
        <v>530462</v>
      </c>
      <c r="M21" s="316">
        <v>8529062.0360000003</v>
      </c>
      <c r="N21" s="316">
        <v>1458242</v>
      </c>
      <c r="O21" s="316">
        <v>26514514.962000001</v>
      </c>
      <c r="P21" s="316">
        <v>0</v>
      </c>
      <c r="Q21" s="316">
        <v>0</v>
      </c>
      <c r="R21" s="316">
        <v>0</v>
      </c>
      <c r="S21" s="316">
        <v>0</v>
      </c>
      <c r="T21" s="299"/>
      <c r="U21" s="299"/>
      <c r="V21" s="299"/>
      <c r="W21" s="299"/>
      <c r="X21" s="299"/>
      <c r="Y21" s="299"/>
      <c r="Z21" s="299"/>
      <c r="AA21" s="299"/>
      <c r="AB21" s="299"/>
      <c r="AC21" s="299"/>
      <c r="AD21" s="299"/>
      <c r="AE21" s="299"/>
      <c r="AF21" s="299"/>
      <c r="AG21" s="299"/>
      <c r="AH21" s="299"/>
      <c r="AI21" s="299"/>
      <c r="AJ21" s="299"/>
      <c r="AK21" s="299"/>
      <c r="AL21" s="299"/>
      <c r="AM21" s="299"/>
      <c r="AN21" s="299"/>
      <c r="AO21" s="299"/>
      <c r="AP21" s="299"/>
      <c r="AQ21" s="299"/>
      <c r="AR21" s="299"/>
      <c r="AS21" s="299"/>
      <c r="AT21" s="299"/>
      <c r="AU21" s="299"/>
      <c r="AV21" s="299"/>
      <c r="AW21" s="299"/>
      <c r="AX21" s="299"/>
      <c r="AY21" s="299"/>
      <c r="AZ21" s="299"/>
      <c r="BA21" s="299"/>
      <c r="BB21" s="299"/>
      <c r="BC21" s="299"/>
      <c r="BD21" s="299"/>
      <c r="BE21" s="299"/>
      <c r="BF21" s="299"/>
      <c r="BG21" s="299"/>
      <c r="BH21" s="299"/>
      <c r="BI21" s="299"/>
      <c r="BJ21" s="299"/>
      <c r="BK21" s="299"/>
      <c r="BL21" s="299"/>
      <c r="BM21" s="299"/>
      <c r="BN21" s="299"/>
      <c r="BO21" s="299"/>
      <c r="BP21" s="299"/>
      <c r="BQ21" s="299"/>
      <c r="BR21" s="299"/>
      <c r="BS21" s="299"/>
      <c r="BT21" s="299"/>
      <c r="BU21" s="299"/>
      <c r="BV21" s="299"/>
      <c r="BW21" s="299"/>
      <c r="BX21" s="299"/>
      <c r="BY21" s="299"/>
      <c r="BZ21" s="299"/>
      <c r="CA21" s="299"/>
      <c r="CB21" s="299"/>
      <c r="CC21" s="299"/>
      <c r="CD21" s="299"/>
      <c r="CE21" s="299"/>
      <c r="CF21" s="299"/>
      <c r="CG21" s="299"/>
      <c r="CH21" s="299"/>
      <c r="CI21" s="299"/>
      <c r="CJ21" s="299"/>
      <c r="CK21" s="299"/>
      <c r="CL21" s="299"/>
      <c r="CM21" s="299"/>
      <c r="CN21" s="299"/>
      <c r="CO21" s="299"/>
      <c r="CP21" s="299"/>
      <c r="CQ21" s="299"/>
      <c r="CR21" s="299"/>
      <c r="CS21" s="299"/>
      <c r="CT21" s="299"/>
      <c r="CU21" s="299"/>
      <c r="CV21" s="299"/>
      <c r="CW21" s="299"/>
      <c r="CX21" s="299"/>
      <c r="CY21" s="299"/>
      <c r="CZ21" s="299"/>
      <c r="DA21" s="299"/>
      <c r="DB21" s="299"/>
      <c r="DC21" s="299"/>
      <c r="DD21" s="299"/>
      <c r="DE21" s="299"/>
      <c r="DF21" s="299"/>
      <c r="DG21" s="299"/>
    </row>
    <row r="22" spans="1:111" s="317" customFormat="1" ht="15.75" customHeight="1">
      <c r="A22" s="318" t="s">
        <v>544</v>
      </c>
      <c r="B22" s="319">
        <v>22155243</v>
      </c>
      <c r="C22" s="319">
        <v>254995809.15000001</v>
      </c>
      <c r="D22" s="319">
        <v>13555483</v>
      </c>
      <c r="E22" s="319">
        <v>138774939.67500001</v>
      </c>
      <c r="F22" s="319">
        <v>4534502</v>
      </c>
      <c r="G22" s="319">
        <v>44803174.708999999</v>
      </c>
      <c r="H22" s="319">
        <v>1698209</v>
      </c>
      <c r="I22" s="319">
        <v>27249991.613000002</v>
      </c>
      <c r="J22" s="319">
        <v>767603</v>
      </c>
      <c r="K22" s="319">
        <v>12611805.642999999</v>
      </c>
      <c r="L22" s="319">
        <v>529390</v>
      </c>
      <c r="M22" s="319">
        <v>9130806.75</v>
      </c>
      <c r="N22" s="319">
        <v>1304594</v>
      </c>
      <c r="O22" s="319">
        <v>26218027.574999999</v>
      </c>
      <c r="P22" s="319">
        <v>0</v>
      </c>
      <c r="Q22" s="319">
        <v>0</v>
      </c>
      <c r="R22" s="319">
        <v>0</v>
      </c>
      <c r="S22" s="319">
        <v>0</v>
      </c>
      <c r="T22" s="299"/>
      <c r="U22" s="299"/>
      <c r="V22" s="299"/>
      <c r="W22" s="299"/>
      <c r="X22" s="299"/>
      <c r="Y22" s="299"/>
      <c r="Z22" s="299"/>
      <c r="AA22" s="299"/>
      <c r="AB22" s="299"/>
      <c r="AC22" s="299"/>
      <c r="AD22" s="299"/>
      <c r="AE22" s="299"/>
      <c r="AF22" s="299"/>
      <c r="AG22" s="299"/>
      <c r="AH22" s="299"/>
      <c r="AI22" s="299"/>
      <c r="AJ22" s="299"/>
      <c r="AK22" s="299"/>
      <c r="AL22" s="299"/>
      <c r="AM22" s="299"/>
      <c r="AN22" s="299"/>
      <c r="AO22" s="299"/>
      <c r="AP22" s="299"/>
      <c r="AQ22" s="299"/>
      <c r="AR22" s="299"/>
      <c r="AS22" s="299"/>
      <c r="AT22" s="299"/>
      <c r="AU22" s="299"/>
      <c r="AV22" s="299"/>
      <c r="AW22" s="299"/>
      <c r="AX22" s="299"/>
      <c r="AY22" s="299"/>
      <c r="AZ22" s="299"/>
      <c r="BA22" s="299"/>
      <c r="BB22" s="299"/>
      <c r="BC22" s="299"/>
      <c r="BD22" s="299"/>
      <c r="BE22" s="299"/>
      <c r="BF22" s="299"/>
      <c r="BG22" s="299"/>
      <c r="BH22" s="299"/>
      <c r="BI22" s="299"/>
      <c r="BJ22" s="299"/>
      <c r="BK22" s="299"/>
      <c r="BL22" s="299"/>
      <c r="BM22" s="299"/>
      <c r="BN22" s="299"/>
      <c r="BO22" s="299"/>
      <c r="BP22" s="299"/>
      <c r="BQ22" s="299"/>
      <c r="BR22" s="299"/>
      <c r="BS22" s="299"/>
      <c r="BT22" s="299"/>
      <c r="BU22" s="299"/>
      <c r="BV22" s="299"/>
      <c r="BW22" s="299"/>
      <c r="BX22" s="299"/>
      <c r="BY22" s="299"/>
      <c r="BZ22" s="299"/>
      <c r="CA22" s="299"/>
      <c r="CB22" s="299"/>
      <c r="CC22" s="299"/>
      <c r="CD22" s="299"/>
      <c r="CE22" s="299"/>
      <c r="CF22" s="299"/>
      <c r="CG22" s="299"/>
      <c r="CH22" s="299"/>
      <c r="CI22" s="299"/>
      <c r="CJ22" s="299"/>
      <c r="CK22" s="299"/>
      <c r="CL22" s="299"/>
      <c r="CM22" s="299"/>
      <c r="CN22" s="299"/>
      <c r="CO22" s="299"/>
      <c r="CP22" s="299"/>
      <c r="CQ22" s="299"/>
      <c r="CR22" s="299"/>
      <c r="CS22" s="299"/>
      <c r="CT22" s="299"/>
      <c r="CU22" s="299"/>
      <c r="CV22" s="299"/>
      <c r="CW22" s="299"/>
      <c r="CX22" s="299"/>
      <c r="CY22" s="299"/>
      <c r="CZ22" s="299"/>
      <c r="DA22" s="299"/>
      <c r="DB22" s="299"/>
      <c r="DC22" s="299"/>
      <c r="DD22" s="299"/>
      <c r="DE22" s="299"/>
      <c r="DF22" s="299"/>
      <c r="DG22" s="299"/>
    </row>
    <row r="23" spans="1:111" s="317" customFormat="1" ht="15.75" customHeight="1">
      <c r="A23" s="315" t="s">
        <v>545</v>
      </c>
      <c r="B23" s="316">
        <v>71240479</v>
      </c>
      <c r="C23" s="316">
        <v>848242740.69700003</v>
      </c>
      <c r="D23" s="316">
        <v>32392671</v>
      </c>
      <c r="E23" s="316">
        <v>342769641.14300001</v>
      </c>
      <c r="F23" s="316">
        <v>12007364</v>
      </c>
      <c r="G23" s="316">
        <v>131540235.516</v>
      </c>
      <c r="H23" s="316">
        <v>4517716</v>
      </c>
      <c r="I23" s="316">
        <v>74934009.944000006</v>
      </c>
      <c r="J23" s="316">
        <v>1492480</v>
      </c>
      <c r="K23" s="316">
        <v>24168049.738000002</v>
      </c>
      <c r="L23" s="316">
        <v>1505596</v>
      </c>
      <c r="M23" s="316">
        <v>28215516.609999999</v>
      </c>
      <c r="N23" s="316">
        <v>2871932</v>
      </c>
      <c r="O23" s="316">
        <v>59213547.952</v>
      </c>
      <c r="P23" s="316">
        <v>0</v>
      </c>
      <c r="Q23" s="316">
        <v>0</v>
      </c>
      <c r="R23" s="316">
        <v>0</v>
      </c>
      <c r="S23" s="316">
        <v>0</v>
      </c>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299"/>
      <c r="AQ23" s="299"/>
      <c r="AR23" s="299"/>
      <c r="AS23" s="299"/>
      <c r="AT23" s="299"/>
      <c r="AU23" s="299"/>
      <c r="AV23" s="299"/>
      <c r="AW23" s="299"/>
      <c r="AX23" s="299"/>
      <c r="AY23" s="299"/>
      <c r="AZ23" s="299"/>
      <c r="BA23" s="299"/>
      <c r="BB23" s="299"/>
      <c r="BC23" s="299"/>
      <c r="BD23" s="299"/>
      <c r="BE23" s="299"/>
      <c r="BF23" s="299"/>
      <c r="BG23" s="299"/>
      <c r="BH23" s="299"/>
      <c r="BI23" s="299"/>
      <c r="BJ23" s="299"/>
      <c r="BK23" s="299"/>
      <c r="BL23" s="299"/>
      <c r="BM23" s="299"/>
      <c r="BN23" s="299"/>
      <c r="BO23" s="299"/>
      <c r="BP23" s="299"/>
      <c r="BQ23" s="299"/>
      <c r="BR23" s="299"/>
      <c r="BS23" s="299"/>
      <c r="BT23" s="299"/>
      <c r="BU23" s="299"/>
      <c r="BV23" s="299"/>
      <c r="BW23" s="299"/>
      <c r="BX23" s="299"/>
      <c r="BY23" s="299"/>
      <c r="BZ23" s="299"/>
      <c r="CA23" s="299"/>
      <c r="CB23" s="299"/>
      <c r="CC23" s="299"/>
      <c r="CD23" s="299"/>
      <c r="CE23" s="299"/>
      <c r="CF23" s="299"/>
      <c r="CG23" s="299"/>
      <c r="CH23" s="299"/>
      <c r="CI23" s="299"/>
      <c r="CJ23" s="299"/>
      <c r="CK23" s="299"/>
      <c r="CL23" s="299"/>
      <c r="CM23" s="299"/>
      <c r="CN23" s="299"/>
      <c r="CO23" s="299"/>
      <c r="CP23" s="299"/>
      <c r="CQ23" s="299"/>
      <c r="CR23" s="299"/>
      <c r="CS23" s="299"/>
      <c r="CT23" s="299"/>
      <c r="CU23" s="299"/>
      <c r="CV23" s="299"/>
      <c r="CW23" s="299"/>
      <c r="CX23" s="299"/>
      <c r="CY23" s="299"/>
      <c r="CZ23" s="299"/>
      <c r="DA23" s="299"/>
      <c r="DB23" s="299"/>
      <c r="DC23" s="299"/>
      <c r="DD23" s="299"/>
      <c r="DE23" s="299"/>
      <c r="DF23" s="299"/>
      <c r="DG23" s="299"/>
    </row>
    <row r="24" spans="1:111" s="317" customFormat="1" ht="15.75" customHeight="1">
      <c r="A24" s="315" t="s">
        <v>546</v>
      </c>
      <c r="B24" s="316">
        <v>37036290</v>
      </c>
      <c r="C24" s="316">
        <v>411260008.17799997</v>
      </c>
      <c r="D24" s="316">
        <v>22137155</v>
      </c>
      <c r="E24" s="316">
        <v>214895536.39899999</v>
      </c>
      <c r="F24" s="316">
        <v>7403869</v>
      </c>
      <c r="G24" s="316">
        <v>71299771.832000002</v>
      </c>
      <c r="H24" s="316">
        <v>2664554</v>
      </c>
      <c r="I24" s="316">
        <v>40978075.601999998</v>
      </c>
      <c r="J24" s="316">
        <v>1166202</v>
      </c>
      <c r="K24" s="316">
        <v>16870413.967999998</v>
      </c>
      <c r="L24" s="316">
        <v>930529</v>
      </c>
      <c r="M24" s="316">
        <v>15524294.035</v>
      </c>
      <c r="N24" s="316">
        <v>1967066</v>
      </c>
      <c r="O24" s="316">
        <v>36739249.653999999</v>
      </c>
      <c r="P24" s="316">
        <v>0</v>
      </c>
      <c r="Q24" s="316">
        <v>0</v>
      </c>
      <c r="R24" s="316">
        <v>0</v>
      </c>
      <c r="S24" s="316">
        <v>0</v>
      </c>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299"/>
      <c r="AQ24" s="299"/>
      <c r="AR24" s="299"/>
      <c r="AS24" s="299"/>
      <c r="AT24" s="299"/>
      <c r="AU24" s="299"/>
      <c r="AV24" s="299"/>
      <c r="AW24" s="299"/>
      <c r="AX24" s="299"/>
      <c r="AY24" s="299"/>
      <c r="AZ24" s="299"/>
      <c r="BA24" s="299"/>
      <c r="BB24" s="299"/>
      <c r="BC24" s="299"/>
      <c r="BD24" s="299"/>
      <c r="BE24" s="299"/>
      <c r="BF24" s="299"/>
      <c r="BG24" s="299"/>
      <c r="BH24" s="299"/>
      <c r="BI24" s="299"/>
      <c r="BJ24" s="299"/>
      <c r="BK24" s="299"/>
      <c r="BL24" s="299"/>
      <c r="BM24" s="299"/>
      <c r="BN24" s="299"/>
      <c r="BO24" s="299"/>
      <c r="BP24" s="299"/>
      <c r="BQ24" s="299"/>
      <c r="BR24" s="299"/>
      <c r="BS24" s="299"/>
      <c r="BT24" s="299"/>
      <c r="BU24" s="299"/>
      <c r="BV24" s="299"/>
      <c r="BW24" s="299"/>
      <c r="BX24" s="299"/>
      <c r="BY24" s="299"/>
      <c r="BZ24" s="299"/>
      <c r="CA24" s="299"/>
      <c r="CB24" s="299"/>
      <c r="CC24" s="299"/>
      <c r="CD24" s="299"/>
      <c r="CE24" s="299"/>
      <c r="CF24" s="299"/>
      <c r="CG24" s="299"/>
      <c r="CH24" s="299"/>
      <c r="CI24" s="299"/>
      <c r="CJ24" s="299"/>
      <c r="CK24" s="299"/>
      <c r="CL24" s="299"/>
      <c r="CM24" s="299"/>
      <c r="CN24" s="299"/>
      <c r="CO24" s="299"/>
      <c r="CP24" s="299"/>
      <c r="CQ24" s="299"/>
      <c r="CR24" s="299"/>
      <c r="CS24" s="299"/>
      <c r="CT24" s="299"/>
      <c r="CU24" s="299"/>
      <c r="CV24" s="299"/>
      <c r="CW24" s="299"/>
      <c r="CX24" s="299"/>
      <c r="CY24" s="299"/>
      <c r="CZ24" s="299"/>
      <c r="DA24" s="299"/>
      <c r="DB24" s="299"/>
      <c r="DC24" s="299"/>
      <c r="DD24" s="299"/>
      <c r="DE24" s="299"/>
      <c r="DF24" s="299"/>
      <c r="DG24" s="299"/>
    </row>
    <row r="25" spans="1:111" s="317" customFormat="1" ht="15.75" customHeight="1">
      <c r="A25" s="315" t="s">
        <v>547</v>
      </c>
      <c r="B25" s="316">
        <v>8147411</v>
      </c>
      <c r="C25" s="316">
        <v>90893414.202000007</v>
      </c>
      <c r="D25" s="316">
        <v>4192096</v>
      </c>
      <c r="E25" s="316">
        <v>43946842.956</v>
      </c>
      <c r="F25" s="316">
        <v>1469634</v>
      </c>
      <c r="G25" s="316">
        <v>15272816.992000001</v>
      </c>
      <c r="H25" s="316">
        <v>707210</v>
      </c>
      <c r="I25" s="316">
        <v>10295363.006999999</v>
      </c>
      <c r="J25" s="316">
        <v>362789</v>
      </c>
      <c r="K25" s="316">
        <v>5870243.3550000004</v>
      </c>
      <c r="L25" s="316">
        <v>134038</v>
      </c>
      <c r="M25" s="316">
        <v>2160829.7620000001</v>
      </c>
      <c r="N25" s="316">
        <v>689154</v>
      </c>
      <c r="O25" s="316">
        <v>12608454.001</v>
      </c>
      <c r="P25" s="316">
        <v>0</v>
      </c>
      <c r="Q25" s="316">
        <v>0</v>
      </c>
      <c r="R25" s="316">
        <v>0</v>
      </c>
      <c r="S25" s="316">
        <v>0</v>
      </c>
      <c r="T25" s="299"/>
      <c r="U25" s="299"/>
      <c r="V25" s="299"/>
      <c r="W25" s="299"/>
      <c r="X25" s="299"/>
      <c r="Y25" s="299"/>
      <c r="Z25" s="299"/>
      <c r="AA25" s="299"/>
      <c r="AB25" s="299"/>
      <c r="AC25" s="299"/>
      <c r="AD25" s="299"/>
      <c r="AE25" s="299"/>
      <c r="AF25" s="299"/>
      <c r="AG25" s="299"/>
      <c r="AH25" s="299"/>
      <c r="AI25" s="299"/>
      <c r="AJ25" s="299"/>
      <c r="AK25" s="299"/>
      <c r="AL25" s="299"/>
      <c r="AM25" s="299"/>
      <c r="AN25" s="299"/>
      <c r="AO25" s="299"/>
      <c r="AP25" s="299"/>
      <c r="AQ25" s="299"/>
      <c r="AR25" s="299"/>
      <c r="AS25" s="299"/>
      <c r="AT25" s="299"/>
      <c r="AU25" s="299"/>
      <c r="AV25" s="299"/>
      <c r="AW25" s="299"/>
      <c r="AX25" s="299"/>
      <c r="AY25" s="299"/>
      <c r="AZ25" s="299"/>
      <c r="BA25" s="299"/>
      <c r="BB25" s="299"/>
      <c r="BC25" s="299"/>
      <c r="BD25" s="299"/>
      <c r="BE25" s="299"/>
      <c r="BF25" s="299"/>
      <c r="BG25" s="299"/>
      <c r="BH25" s="299"/>
      <c r="BI25" s="299"/>
      <c r="BJ25" s="299"/>
      <c r="BK25" s="299"/>
      <c r="BL25" s="299"/>
      <c r="BM25" s="299"/>
      <c r="BN25" s="299"/>
      <c r="BO25" s="299"/>
      <c r="BP25" s="299"/>
      <c r="BQ25" s="299"/>
      <c r="BR25" s="299"/>
      <c r="BS25" s="299"/>
      <c r="BT25" s="299"/>
      <c r="BU25" s="299"/>
      <c r="BV25" s="299"/>
      <c r="BW25" s="299"/>
      <c r="BX25" s="299"/>
      <c r="BY25" s="299"/>
      <c r="BZ25" s="299"/>
      <c r="CA25" s="299"/>
      <c r="CB25" s="299"/>
      <c r="CC25" s="299"/>
      <c r="CD25" s="299"/>
      <c r="CE25" s="299"/>
      <c r="CF25" s="299"/>
      <c r="CG25" s="299"/>
      <c r="CH25" s="299"/>
      <c r="CI25" s="299"/>
      <c r="CJ25" s="299"/>
      <c r="CK25" s="299"/>
      <c r="CL25" s="299"/>
      <c r="CM25" s="299"/>
      <c r="CN25" s="299"/>
      <c r="CO25" s="299"/>
      <c r="CP25" s="299"/>
      <c r="CQ25" s="299"/>
      <c r="CR25" s="299"/>
      <c r="CS25" s="299"/>
      <c r="CT25" s="299"/>
      <c r="CU25" s="299"/>
      <c r="CV25" s="299"/>
      <c r="CW25" s="299"/>
      <c r="CX25" s="299"/>
      <c r="CY25" s="299"/>
      <c r="CZ25" s="299"/>
      <c r="DA25" s="299"/>
      <c r="DB25" s="299"/>
      <c r="DC25" s="299"/>
      <c r="DD25" s="299"/>
      <c r="DE25" s="299"/>
      <c r="DF25" s="299"/>
      <c r="DG25" s="299"/>
    </row>
    <row r="26" spans="1:111" s="317" customFormat="1" ht="15.75" customHeight="1">
      <c r="A26" s="315" t="s">
        <v>548</v>
      </c>
      <c r="B26" s="316">
        <v>3873366</v>
      </c>
      <c r="C26" s="316">
        <v>47568042.108000003</v>
      </c>
      <c r="D26" s="316">
        <v>1863749</v>
      </c>
      <c r="E26" s="316">
        <v>20750743.864999998</v>
      </c>
      <c r="F26" s="316">
        <v>721726</v>
      </c>
      <c r="G26" s="316">
        <v>7755074.0959999999</v>
      </c>
      <c r="H26" s="316">
        <v>336498</v>
      </c>
      <c r="I26" s="316">
        <v>5328332.2350000003</v>
      </c>
      <c r="J26" s="316">
        <v>118707</v>
      </c>
      <c r="K26" s="316">
        <v>1806203.841</v>
      </c>
      <c r="L26" s="316">
        <v>68324</v>
      </c>
      <c r="M26" s="316">
        <v>1445242.284</v>
      </c>
      <c r="N26" s="316">
        <v>280208</v>
      </c>
      <c r="O26" s="316">
        <v>5737255.602</v>
      </c>
      <c r="P26" s="316">
        <v>0</v>
      </c>
      <c r="Q26" s="316">
        <v>0</v>
      </c>
      <c r="R26" s="316">
        <v>0</v>
      </c>
      <c r="S26" s="316">
        <v>0</v>
      </c>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299"/>
      <c r="AQ26" s="299"/>
      <c r="AR26" s="299"/>
      <c r="AS26" s="299"/>
      <c r="AT26" s="299"/>
      <c r="AU26" s="299"/>
      <c r="AV26" s="299"/>
      <c r="AW26" s="299"/>
      <c r="AX26" s="299"/>
      <c r="AY26" s="299"/>
      <c r="AZ26" s="299"/>
      <c r="BA26" s="299"/>
      <c r="BB26" s="299"/>
      <c r="BC26" s="299"/>
      <c r="BD26" s="299"/>
      <c r="BE26" s="299"/>
      <c r="BF26" s="299"/>
      <c r="BG26" s="299"/>
      <c r="BH26" s="299"/>
      <c r="BI26" s="299"/>
      <c r="BJ26" s="299"/>
      <c r="BK26" s="299"/>
      <c r="BL26" s="299"/>
      <c r="BM26" s="299"/>
      <c r="BN26" s="299"/>
      <c r="BO26" s="299"/>
      <c r="BP26" s="299"/>
      <c r="BQ26" s="299"/>
      <c r="BR26" s="299"/>
      <c r="BS26" s="299"/>
      <c r="BT26" s="299"/>
      <c r="BU26" s="299"/>
      <c r="BV26" s="299"/>
      <c r="BW26" s="299"/>
      <c r="BX26" s="299"/>
      <c r="BY26" s="299"/>
      <c r="BZ26" s="299"/>
      <c r="CA26" s="299"/>
      <c r="CB26" s="299"/>
      <c r="CC26" s="299"/>
      <c r="CD26" s="299"/>
      <c r="CE26" s="299"/>
      <c r="CF26" s="299"/>
      <c r="CG26" s="299"/>
      <c r="CH26" s="299"/>
      <c r="CI26" s="299"/>
      <c r="CJ26" s="299"/>
      <c r="CK26" s="299"/>
      <c r="CL26" s="299"/>
      <c r="CM26" s="299"/>
      <c r="CN26" s="299"/>
      <c r="CO26" s="299"/>
      <c r="CP26" s="299"/>
      <c r="CQ26" s="299"/>
      <c r="CR26" s="299"/>
      <c r="CS26" s="299"/>
      <c r="CT26" s="299"/>
      <c r="CU26" s="299"/>
      <c r="CV26" s="299"/>
      <c r="CW26" s="299"/>
      <c r="CX26" s="299"/>
      <c r="CY26" s="299"/>
      <c r="CZ26" s="299"/>
      <c r="DA26" s="299"/>
      <c r="DB26" s="299"/>
      <c r="DC26" s="299"/>
      <c r="DD26" s="299"/>
      <c r="DE26" s="299"/>
      <c r="DF26" s="299"/>
      <c r="DG26" s="299"/>
    </row>
    <row r="27" spans="1:111" s="317" customFormat="1" ht="15.75" customHeight="1">
      <c r="A27" s="318" t="s">
        <v>549</v>
      </c>
      <c r="B27" s="319">
        <v>4141947</v>
      </c>
      <c r="C27" s="319">
        <v>53207922.920000002</v>
      </c>
      <c r="D27" s="319">
        <v>2141633</v>
      </c>
      <c r="E27" s="319">
        <v>25955043.102000002</v>
      </c>
      <c r="F27" s="319">
        <v>754521</v>
      </c>
      <c r="G27" s="319">
        <v>8491946.4120000005</v>
      </c>
      <c r="H27" s="319">
        <v>356249</v>
      </c>
      <c r="I27" s="319">
        <v>6307795.8849999998</v>
      </c>
      <c r="J27" s="319">
        <v>132955</v>
      </c>
      <c r="K27" s="319">
        <v>2543791.1359999999</v>
      </c>
      <c r="L27" s="319">
        <v>71587</v>
      </c>
      <c r="M27" s="319">
        <v>1555214.8859999999</v>
      </c>
      <c r="N27" s="319">
        <v>304509</v>
      </c>
      <c r="O27" s="319">
        <v>7202432.5839999998</v>
      </c>
      <c r="P27" s="319">
        <v>0</v>
      </c>
      <c r="Q27" s="319">
        <v>0</v>
      </c>
      <c r="R27" s="319">
        <v>0</v>
      </c>
      <c r="S27" s="319">
        <v>0</v>
      </c>
      <c r="T27" s="299"/>
      <c r="U27" s="299"/>
      <c r="V27" s="299"/>
      <c r="W27" s="299"/>
      <c r="X27" s="299"/>
      <c r="Y27" s="299"/>
      <c r="Z27" s="299"/>
      <c r="AA27" s="299"/>
      <c r="AB27" s="299"/>
      <c r="AC27" s="299"/>
      <c r="AD27" s="299"/>
      <c r="AE27" s="299"/>
      <c r="AF27" s="299"/>
      <c r="AG27" s="299"/>
      <c r="AH27" s="299"/>
      <c r="AI27" s="299"/>
      <c r="AJ27" s="299"/>
      <c r="AK27" s="299"/>
      <c r="AL27" s="299"/>
      <c r="AM27" s="299"/>
      <c r="AN27" s="299"/>
      <c r="AO27" s="299"/>
      <c r="AP27" s="299"/>
      <c r="AQ27" s="299"/>
      <c r="AR27" s="299"/>
      <c r="AS27" s="299"/>
      <c r="AT27" s="299"/>
      <c r="AU27" s="299"/>
      <c r="AV27" s="299"/>
      <c r="AW27" s="299"/>
      <c r="AX27" s="299"/>
      <c r="AY27" s="299"/>
      <c r="AZ27" s="299"/>
      <c r="BA27" s="299"/>
      <c r="BB27" s="299"/>
      <c r="BC27" s="299"/>
      <c r="BD27" s="299"/>
      <c r="BE27" s="299"/>
      <c r="BF27" s="299"/>
      <c r="BG27" s="299"/>
      <c r="BH27" s="299"/>
      <c r="BI27" s="299"/>
      <c r="BJ27" s="299"/>
      <c r="BK27" s="299"/>
      <c r="BL27" s="299"/>
      <c r="BM27" s="299"/>
      <c r="BN27" s="299"/>
      <c r="BO27" s="299"/>
      <c r="BP27" s="299"/>
      <c r="BQ27" s="299"/>
      <c r="BR27" s="299"/>
      <c r="BS27" s="299"/>
      <c r="BT27" s="299"/>
      <c r="BU27" s="299"/>
      <c r="BV27" s="299"/>
      <c r="BW27" s="299"/>
      <c r="BX27" s="299"/>
      <c r="BY27" s="299"/>
      <c r="BZ27" s="299"/>
      <c r="CA27" s="299"/>
      <c r="CB27" s="299"/>
      <c r="CC27" s="299"/>
      <c r="CD27" s="299"/>
      <c r="CE27" s="299"/>
      <c r="CF27" s="299"/>
      <c r="CG27" s="299"/>
      <c r="CH27" s="299"/>
      <c r="CI27" s="299"/>
      <c r="CJ27" s="299"/>
      <c r="CK27" s="299"/>
      <c r="CL27" s="299"/>
      <c r="CM27" s="299"/>
      <c r="CN27" s="299"/>
      <c r="CO27" s="299"/>
      <c r="CP27" s="299"/>
      <c r="CQ27" s="299"/>
      <c r="CR27" s="299"/>
      <c r="CS27" s="299"/>
      <c r="CT27" s="299"/>
      <c r="CU27" s="299"/>
      <c r="CV27" s="299"/>
      <c r="CW27" s="299"/>
      <c r="CX27" s="299"/>
      <c r="CY27" s="299"/>
      <c r="CZ27" s="299"/>
      <c r="DA27" s="299"/>
      <c r="DB27" s="299"/>
      <c r="DC27" s="299"/>
      <c r="DD27" s="299"/>
      <c r="DE27" s="299"/>
      <c r="DF27" s="299"/>
      <c r="DG27" s="299"/>
    </row>
    <row r="28" spans="1:111" s="317" customFormat="1" ht="15.75" customHeight="1">
      <c r="A28" s="315" t="s">
        <v>550</v>
      </c>
      <c r="B28" s="316">
        <v>2721853</v>
      </c>
      <c r="C28" s="316">
        <v>35905084.395999998</v>
      </c>
      <c r="D28" s="316">
        <v>1404601</v>
      </c>
      <c r="E28" s="316">
        <v>16413355.989</v>
      </c>
      <c r="F28" s="316">
        <v>581540</v>
      </c>
      <c r="G28" s="316">
        <v>6187526.9249999998</v>
      </c>
      <c r="H28" s="316">
        <v>247292</v>
      </c>
      <c r="I28" s="316">
        <v>4528388.8279999997</v>
      </c>
      <c r="J28" s="316">
        <v>92741</v>
      </c>
      <c r="K28" s="316">
        <v>1858698.351</v>
      </c>
      <c r="L28" s="316">
        <v>47586</v>
      </c>
      <c r="M28" s="316">
        <v>1019591.385</v>
      </c>
      <c r="N28" s="316">
        <v>227322</v>
      </c>
      <c r="O28" s="316">
        <v>5728429.1629999997</v>
      </c>
      <c r="P28" s="316">
        <v>0</v>
      </c>
      <c r="Q28" s="316">
        <v>0</v>
      </c>
      <c r="R28" s="316">
        <v>0</v>
      </c>
      <c r="S28" s="316">
        <v>0</v>
      </c>
      <c r="T28" s="299"/>
      <c r="U28" s="299"/>
      <c r="V28" s="299"/>
      <c r="W28" s="299"/>
      <c r="X28" s="299"/>
      <c r="Y28" s="299"/>
      <c r="Z28" s="299"/>
      <c r="AA28" s="299"/>
      <c r="AB28" s="299"/>
      <c r="AC28" s="299"/>
      <c r="AD28" s="299"/>
      <c r="AE28" s="299"/>
      <c r="AF28" s="299"/>
      <c r="AG28" s="299"/>
      <c r="AH28" s="299"/>
      <c r="AI28" s="299"/>
      <c r="AJ28" s="299"/>
      <c r="AK28" s="299"/>
      <c r="AL28" s="299"/>
      <c r="AM28" s="299"/>
      <c r="AN28" s="299"/>
      <c r="AO28" s="299"/>
      <c r="AP28" s="299"/>
      <c r="AQ28" s="299"/>
      <c r="AR28" s="299"/>
      <c r="AS28" s="299"/>
      <c r="AT28" s="299"/>
      <c r="AU28" s="299"/>
      <c r="AV28" s="299"/>
      <c r="AW28" s="299"/>
      <c r="AX28" s="299"/>
      <c r="AY28" s="299"/>
      <c r="AZ28" s="299"/>
      <c r="BA28" s="299"/>
      <c r="BB28" s="299"/>
      <c r="BC28" s="299"/>
      <c r="BD28" s="299"/>
      <c r="BE28" s="299"/>
      <c r="BF28" s="299"/>
      <c r="BG28" s="299"/>
      <c r="BH28" s="299"/>
      <c r="BI28" s="299"/>
      <c r="BJ28" s="299"/>
      <c r="BK28" s="299"/>
      <c r="BL28" s="299"/>
      <c r="BM28" s="299"/>
      <c r="BN28" s="299"/>
      <c r="BO28" s="299"/>
      <c r="BP28" s="299"/>
      <c r="BQ28" s="299"/>
      <c r="BR28" s="299"/>
      <c r="BS28" s="299"/>
      <c r="BT28" s="299"/>
      <c r="BU28" s="299"/>
      <c r="BV28" s="299"/>
      <c r="BW28" s="299"/>
      <c r="BX28" s="299"/>
      <c r="BY28" s="299"/>
      <c r="BZ28" s="299"/>
      <c r="CA28" s="299"/>
      <c r="CB28" s="299"/>
      <c r="CC28" s="299"/>
      <c r="CD28" s="299"/>
      <c r="CE28" s="299"/>
      <c r="CF28" s="299"/>
      <c r="CG28" s="299"/>
      <c r="CH28" s="299"/>
      <c r="CI28" s="299"/>
      <c r="CJ28" s="299"/>
      <c r="CK28" s="299"/>
      <c r="CL28" s="299"/>
      <c r="CM28" s="299"/>
      <c r="CN28" s="299"/>
      <c r="CO28" s="299"/>
      <c r="CP28" s="299"/>
      <c r="CQ28" s="299"/>
      <c r="CR28" s="299"/>
      <c r="CS28" s="299"/>
      <c r="CT28" s="299"/>
      <c r="CU28" s="299"/>
      <c r="CV28" s="299"/>
      <c r="CW28" s="299"/>
      <c r="CX28" s="299"/>
      <c r="CY28" s="299"/>
      <c r="CZ28" s="299"/>
      <c r="DA28" s="299"/>
      <c r="DB28" s="299"/>
      <c r="DC28" s="299"/>
      <c r="DD28" s="299"/>
      <c r="DE28" s="299"/>
      <c r="DF28" s="299"/>
      <c r="DG28" s="299"/>
    </row>
    <row r="29" spans="1:111" s="317" customFormat="1" ht="15.75" customHeight="1">
      <c r="A29" s="315" t="s">
        <v>551</v>
      </c>
      <c r="B29" s="316">
        <v>2963800</v>
      </c>
      <c r="C29" s="316">
        <v>32184069.065000001</v>
      </c>
      <c r="D29" s="316">
        <v>1742918</v>
      </c>
      <c r="E29" s="316">
        <v>17431917.614</v>
      </c>
      <c r="F29" s="316">
        <v>657499</v>
      </c>
      <c r="G29" s="316">
        <v>6474100.0690000001</v>
      </c>
      <c r="H29" s="316">
        <v>271813</v>
      </c>
      <c r="I29" s="316">
        <v>3882113.8080000002</v>
      </c>
      <c r="J29" s="316">
        <v>113137</v>
      </c>
      <c r="K29" s="316">
        <v>1951062.4469999999</v>
      </c>
      <c r="L29" s="316">
        <v>55775</v>
      </c>
      <c r="M29" s="316">
        <v>899740.90300000005</v>
      </c>
      <c r="N29" s="316">
        <v>222902</v>
      </c>
      <c r="O29" s="316">
        <v>4245361.6279999996</v>
      </c>
      <c r="P29" s="316">
        <v>0</v>
      </c>
      <c r="Q29" s="316">
        <v>0</v>
      </c>
      <c r="R29" s="316">
        <v>0</v>
      </c>
      <c r="S29" s="316">
        <v>0</v>
      </c>
      <c r="T29" s="299"/>
      <c r="U29" s="299"/>
      <c r="V29" s="299"/>
      <c r="W29" s="299"/>
      <c r="X29" s="299"/>
      <c r="Y29" s="299"/>
      <c r="Z29" s="299"/>
      <c r="AA29" s="299"/>
      <c r="AB29" s="299"/>
      <c r="AC29" s="299"/>
      <c r="AD29" s="299"/>
      <c r="AE29" s="299"/>
      <c r="AF29" s="299"/>
      <c r="AG29" s="299"/>
      <c r="AH29" s="299"/>
      <c r="AI29" s="299"/>
      <c r="AJ29" s="299"/>
      <c r="AK29" s="299"/>
      <c r="AL29" s="299"/>
      <c r="AM29" s="299"/>
      <c r="AN29" s="299"/>
      <c r="AO29" s="299"/>
      <c r="AP29" s="299"/>
      <c r="AQ29" s="299"/>
      <c r="AR29" s="299"/>
      <c r="AS29" s="299"/>
      <c r="AT29" s="299"/>
      <c r="AU29" s="299"/>
      <c r="AV29" s="299"/>
      <c r="AW29" s="299"/>
      <c r="AX29" s="299"/>
      <c r="AY29" s="299"/>
      <c r="AZ29" s="299"/>
      <c r="BA29" s="299"/>
      <c r="BB29" s="299"/>
      <c r="BC29" s="299"/>
      <c r="BD29" s="299"/>
      <c r="BE29" s="299"/>
      <c r="BF29" s="299"/>
      <c r="BG29" s="299"/>
      <c r="BH29" s="299"/>
      <c r="BI29" s="299"/>
      <c r="BJ29" s="299"/>
      <c r="BK29" s="299"/>
      <c r="BL29" s="299"/>
      <c r="BM29" s="299"/>
      <c r="BN29" s="299"/>
      <c r="BO29" s="299"/>
      <c r="BP29" s="299"/>
      <c r="BQ29" s="299"/>
      <c r="BR29" s="299"/>
      <c r="BS29" s="299"/>
      <c r="BT29" s="299"/>
      <c r="BU29" s="299"/>
      <c r="BV29" s="299"/>
      <c r="BW29" s="299"/>
      <c r="BX29" s="299"/>
      <c r="BY29" s="299"/>
      <c r="BZ29" s="299"/>
      <c r="CA29" s="299"/>
      <c r="CB29" s="299"/>
      <c r="CC29" s="299"/>
      <c r="CD29" s="299"/>
      <c r="CE29" s="299"/>
      <c r="CF29" s="299"/>
      <c r="CG29" s="299"/>
      <c r="CH29" s="299"/>
      <c r="CI29" s="299"/>
      <c r="CJ29" s="299"/>
      <c r="CK29" s="299"/>
      <c r="CL29" s="299"/>
      <c r="CM29" s="299"/>
      <c r="CN29" s="299"/>
      <c r="CO29" s="299"/>
      <c r="CP29" s="299"/>
      <c r="CQ29" s="299"/>
      <c r="CR29" s="299"/>
      <c r="CS29" s="299"/>
      <c r="CT29" s="299"/>
      <c r="CU29" s="299"/>
      <c r="CV29" s="299"/>
      <c r="CW29" s="299"/>
      <c r="CX29" s="299"/>
      <c r="CY29" s="299"/>
      <c r="CZ29" s="299"/>
      <c r="DA29" s="299"/>
      <c r="DB29" s="299"/>
      <c r="DC29" s="299"/>
      <c r="DD29" s="299"/>
      <c r="DE29" s="299"/>
      <c r="DF29" s="299"/>
      <c r="DG29" s="299"/>
    </row>
    <row r="30" spans="1:111" s="317" customFormat="1" ht="15.75" customHeight="1">
      <c r="A30" s="315" t="s">
        <v>552</v>
      </c>
      <c r="B30" s="316">
        <v>7289013</v>
      </c>
      <c r="C30" s="316">
        <v>84792076.550999999</v>
      </c>
      <c r="D30" s="316">
        <v>3844840</v>
      </c>
      <c r="E30" s="316">
        <v>43704108.381999999</v>
      </c>
      <c r="F30" s="316">
        <v>1179614</v>
      </c>
      <c r="G30" s="316">
        <v>13996576.977</v>
      </c>
      <c r="H30" s="316">
        <v>670105</v>
      </c>
      <c r="I30" s="316">
        <v>10011752.548</v>
      </c>
      <c r="J30" s="316">
        <v>258809</v>
      </c>
      <c r="K30" s="316">
        <v>4275692.5590000004</v>
      </c>
      <c r="L30" s="316">
        <v>130295</v>
      </c>
      <c r="M30" s="316">
        <v>2298985.3790000002</v>
      </c>
      <c r="N30" s="316">
        <v>540730</v>
      </c>
      <c r="O30" s="316">
        <v>10736101.982999999</v>
      </c>
      <c r="P30" s="316">
        <v>0</v>
      </c>
      <c r="Q30" s="316">
        <v>0</v>
      </c>
      <c r="R30" s="316">
        <v>0</v>
      </c>
      <c r="S30" s="316">
        <v>0</v>
      </c>
      <c r="T30" s="299"/>
      <c r="U30" s="299"/>
      <c r="V30" s="299"/>
      <c r="W30" s="299"/>
      <c r="X30" s="299"/>
      <c r="Y30" s="299"/>
      <c r="Z30" s="299"/>
      <c r="AA30" s="299"/>
      <c r="AB30" s="299"/>
      <c r="AC30" s="299"/>
      <c r="AD30" s="299"/>
      <c r="AE30" s="299"/>
      <c r="AF30" s="299"/>
      <c r="AG30" s="299"/>
      <c r="AH30" s="299"/>
      <c r="AI30" s="299"/>
      <c r="AJ30" s="299"/>
      <c r="AK30" s="299"/>
      <c r="AL30" s="299"/>
      <c r="AM30" s="299"/>
      <c r="AN30" s="299"/>
      <c r="AO30" s="299"/>
      <c r="AP30" s="299"/>
      <c r="AQ30" s="299"/>
      <c r="AR30" s="299"/>
      <c r="AS30" s="299"/>
      <c r="AT30" s="299"/>
      <c r="AU30" s="299"/>
      <c r="AV30" s="299"/>
      <c r="AW30" s="299"/>
      <c r="AX30" s="299"/>
      <c r="AY30" s="299"/>
      <c r="AZ30" s="299"/>
      <c r="BA30" s="299"/>
      <c r="BB30" s="299"/>
      <c r="BC30" s="299"/>
      <c r="BD30" s="299"/>
      <c r="BE30" s="299"/>
      <c r="BF30" s="299"/>
      <c r="BG30" s="299"/>
      <c r="BH30" s="299"/>
      <c r="BI30" s="299"/>
      <c r="BJ30" s="299"/>
      <c r="BK30" s="299"/>
      <c r="BL30" s="299"/>
      <c r="BM30" s="299"/>
      <c r="BN30" s="299"/>
      <c r="BO30" s="299"/>
      <c r="BP30" s="299"/>
      <c r="BQ30" s="299"/>
      <c r="BR30" s="299"/>
      <c r="BS30" s="299"/>
      <c r="BT30" s="299"/>
      <c r="BU30" s="299"/>
      <c r="BV30" s="299"/>
      <c r="BW30" s="299"/>
      <c r="BX30" s="299"/>
      <c r="BY30" s="299"/>
      <c r="BZ30" s="299"/>
      <c r="CA30" s="299"/>
      <c r="CB30" s="299"/>
      <c r="CC30" s="299"/>
      <c r="CD30" s="299"/>
      <c r="CE30" s="299"/>
      <c r="CF30" s="299"/>
      <c r="CG30" s="299"/>
      <c r="CH30" s="299"/>
      <c r="CI30" s="299"/>
      <c r="CJ30" s="299"/>
      <c r="CK30" s="299"/>
      <c r="CL30" s="299"/>
      <c r="CM30" s="299"/>
      <c r="CN30" s="299"/>
      <c r="CO30" s="299"/>
      <c r="CP30" s="299"/>
      <c r="CQ30" s="299"/>
      <c r="CR30" s="299"/>
      <c r="CS30" s="299"/>
      <c r="CT30" s="299"/>
      <c r="CU30" s="299"/>
      <c r="CV30" s="299"/>
      <c r="CW30" s="299"/>
      <c r="CX30" s="299"/>
      <c r="CY30" s="299"/>
      <c r="CZ30" s="299"/>
      <c r="DA30" s="299"/>
      <c r="DB30" s="299"/>
      <c r="DC30" s="299"/>
      <c r="DD30" s="299"/>
      <c r="DE30" s="299"/>
      <c r="DF30" s="299"/>
      <c r="DG30" s="299"/>
    </row>
    <row r="31" spans="1:111" s="317" customFormat="1" ht="15.75" customHeight="1">
      <c r="A31" s="315" t="s">
        <v>553</v>
      </c>
      <c r="B31" s="316">
        <v>7275075</v>
      </c>
      <c r="C31" s="316">
        <v>80164291.170000002</v>
      </c>
      <c r="D31" s="316">
        <v>4740918</v>
      </c>
      <c r="E31" s="316">
        <v>47350672.555</v>
      </c>
      <c r="F31" s="316">
        <v>1553073</v>
      </c>
      <c r="G31" s="316">
        <v>15203927.971000001</v>
      </c>
      <c r="H31" s="316">
        <v>694359</v>
      </c>
      <c r="I31" s="316">
        <v>9748643.4859999996</v>
      </c>
      <c r="J31" s="316">
        <v>288774</v>
      </c>
      <c r="K31" s="316">
        <v>4529890.2039999999</v>
      </c>
      <c r="L31" s="316">
        <v>137080</v>
      </c>
      <c r="M31" s="316">
        <v>2203760.3360000001</v>
      </c>
      <c r="N31" s="316">
        <v>614222</v>
      </c>
      <c r="O31" s="316">
        <v>11315537.116</v>
      </c>
      <c r="P31" s="316">
        <v>0</v>
      </c>
      <c r="Q31" s="316">
        <v>0</v>
      </c>
      <c r="R31" s="316">
        <v>0</v>
      </c>
      <c r="S31" s="316">
        <v>0</v>
      </c>
      <c r="T31" s="299"/>
      <c r="U31" s="299"/>
      <c r="V31" s="299"/>
      <c r="W31" s="299"/>
      <c r="X31" s="299"/>
      <c r="Y31" s="299"/>
      <c r="Z31" s="299"/>
      <c r="AA31" s="299"/>
      <c r="AB31" s="299"/>
      <c r="AC31" s="299"/>
      <c r="AD31" s="299"/>
      <c r="AE31" s="299"/>
      <c r="AF31" s="299"/>
      <c r="AG31" s="299"/>
      <c r="AH31" s="299"/>
      <c r="AI31" s="299"/>
      <c r="AJ31" s="299"/>
      <c r="AK31" s="299"/>
      <c r="AL31" s="299"/>
      <c r="AM31" s="299"/>
      <c r="AN31" s="299"/>
      <c r="AO31" s="299"/>
      <c r="AP31" s="299"/>
      <c r="AQ31" s="299"/>
      <c r="AR31" s="299"/>
      <c r="AS31" s="299"/>
      <c r="AT31" s="299"/>
      <c r="AU31" s="299"/>
      <c r="AV31" s="299"/>
      <c r="AW31" s="299"/>
      <c r="AX31" s="299"/>
      <c r="AY31" s="299"/>
      <c r="AZ31" s="299"/>
      <c r="BA31" s="299"/>
      <c r="BB31" s="299"/>
      <c r="BC31" s="299"/>
      <c r="BD31" s="299"/>
      <c r="BE31" s="299"/>
      <c r="BF31" s="299"/>
      <c r="BG31" s="299"/>
      <c r="BH31" s="299"/>
      <c r="BI31" s="299"/>
      <c r="BJ31" s="299"/>
      <c r="BK31" s="299"/>
      <c r="BL31" s="299"/>
      <c r="BM31" s="299"/>
      <c r="BN31" s="299"/>
      <c r="BO31" s="299"/>
      <c r="BP31" s="299"/>
      <c r="BQ31" s="299"/>
      <c r="BR31" s="299"/>
      <c r="BS31" s="299"/>
      <c r="BT31" s="299"/>
      <c r="BU31" s="299"/>
      <c r="BV31" s="299"/>
      <c r="BW31" s="299"/>
      <c r="BX31" s="299"/>
      <c r="BY31" s="299"/>
      <c r="BZ31" s="299"/>
      <c r="CA31" s="299"/>
      <c r="CB31" s="299"/>
      <c r="CC31" s="299"/>
      <c r="CD31" s="299"/>
      <c r="CE31" s="299"/>
      <c r="CF31" s="299"/>
      <c r="CG31" s="299"/>
      <c r="CH31" s="299"/>
      <c r="CI31" s="299"/>
      <c r="CJ31" s="299"/>
      <c r="CK31" s="299"/>
      <c r="CL31" s="299"/>
      <c r="CM31" s="299"/>
      <c r="CN31" s="299"/>
      <c r="CO31" s="299"/>
      <c r="CP31" s="299"/>
      <c r="CQ31" s="299"/>
      <c r="CR31" s="299"/>
      <c r="CS31" s="299"/>
      <c r="CT31" s="299"/>
      <c r="CU31" s="299"/>
      <c r="CV31" s="299"/>
      <c r="CW31" s="299"/>
      <c r="CX31" s="299"/>
      <c r="CY31" s="299"/>
      <c r="CZ31" s="299"/>
      <c r="DA31" s="299"/>
      <c r="DB31" s="299"/>
      <c r="DC31" s="299"/>
      <c r="DD31" s="299"/>
      <c r="DE31" s="299"/>
      <c r="DF31" s="299"/>
      <c r="DG31" s="299"/>
    </row>
    <row r="32" spans="1:111" s="317" customFormat="1" ht="15.75" customHeight="1">
      <c r="A32" s="318" t="s">
        <v>554</v>
      </c>
      <c r="B32" s="319">
        <v>14100815</v>
      </c>
      <c r="C32" s="319">
        <v>161106363.03400001</v>
      </c>
      <c r="D32" s="319">
        <v>7873616</v>
      </c>
      <c r="E32" s="319">
        <v>82054971.704999998</v>
      </c>
      <c r="F32" s="319">
        <v>2625094</v>
      </c>
      <c r="G32" s="319">
        <v>27815757.833999999</v>
      </c>
      <c r="H32" s="319">
        <v>1236397</v>
      </c>
      <c r="I32" s="319">
        <v>18052636.247000001</v>
      </c>
      <c r="J32" s="319">
        <v>467799</v>
      </c>
      <c r="K32" s="319">
        <v>7208915.3890000004</v>
      </c>
      <c r="L32" s="319">
        <v>274172</v>
      </c>
      <c r="M32" s="319">
        <v>4725700.9610000001</v>
      </c>
      <c r="N32" s="319">
        <v>989968</v>
      </c>
      <c r="O32" s="319">
        <v>18400662.105999999</v>
      </c>
      <c r="P32" s="319">
        <v>0</v>
      </c>
      <c r="Q32" s="319">
        <v>0</v>
      </c>
      <c r="R32" s="319">
        <v>0</v>
      </c>
      <c r="S32" s="319">
        <v>0</v>
      </c>
      <c r="T32" s="299"/>
      <c r="U32" s="299"/>
      <c r="V32" s="299"/>
      <c r="W32" s="299"/>
      <c r="X32" s="299"/>
      <c r="Y32" s="299"/>
      <c r="Z32" s="299"/>
      <c r="AA32" s="299"/>
      <c r="AB32" s="299"/>
      <c r="AC32" s="299"/>
      <c r="AD32" s="299"/>
      <c r="AE32" s="299"/>
      <c r="AF32" s="299"/>
      <c r="AG32" s="299"/>
      <c r="AH32" s="299"/>
      <c r="AI32" s="299"/>
      <c r="AJ32" s="299"/>
      <c r="AK32" s="299"/>
      <c r="AL32" s="299"/>
      <c r="AM32" s="299"/>
      <c r="AN32" s="299"/>
      <c r="AO32" s="299"/>
      <c r="AP32" s="299"/>
      <c r="AQ32" s="299"/>
      <c r="AR32" s="299"/>
      <c r="AS32" s="299"/>
      <c r="AT32" s="299"/>
      <c r="AU32" s="299"/>
      <c r="AV32" s="299"/>
      <c r="AW32" s="299"/>
      <c r="AX32" s="299"/>
      <c r="AY32" s="299"/>
      <c r="AZ32" s="299"/>
      <c r="BA32" s="299"/>
      <c r="BB32" s="299"/>
      <c r="BC32" s="299"/>
      <c r="BD32" s="299"/>
      <c r="BE32" s="299"/>
      <c r="BF32" s="299"/>
      <c r="BG32" s="299"/>
      <c r="BH32" s="299"/>
      <c r="BI32" s="299"/>
      <c r="BJ32" s="299"/>
      <c r="BK32" s="299"/>
      <c r="BL32" s="299"/>
      <c r="BM32" s="299"/>
      <c r="BN32" s="299"/>
      <c r="BO32" s="299"/>
      <c r="BP32" s="299"/>
      <c r="BQ32" s="299"/>
      <c r="BR32" s="299"/>
      <c r="BS32" s="299"/>
      <c r="BT32" s="299"/>
      <c r="BU32" s="299"/>
      <c r="BV32" s="299"/>
      <c r="BW32" s="299"/>
      <c r="BX32" s="299"/>
      <c r="BY32" s="299"/>
      <c r="BZ32" s="299"/>
      <c r="CA32" s="299"/>
      <c r="CB32" s="299"/>
      <c r="CC32" s="299"/>
      <c r="CD32" s="299"/>
      <c r="CE32" s="299"/>
      <c r="CF32" s="299"/>
      <c r="CG32" s="299"/>
      <c r="CH32" s="299"/>
      <c r="CI32" s="299"/>
      <c r="CJ32" s="299"/>
      <c r="CK32" s="299"/>
      <c r="CL32" s="299"/>
      <c r="CM32" s="299"/>
      <c r="CN32" s="299"/>
      <c r="CO32" s="299"/>
      <c r="CP32" s="299"/>
      <c r="CQ32" s="299"/>
      <c r="CR32" s="299"/>
      <c r="CS32" s="299"/>
      <c r="CT32" s="299"/>
      <c r="CU32" s="299"/>
      <c r="CV32" s="299"/>
      <c r="CW32" s="299"/>
      <c r="CX32" s="299"/>
      <c r="CY32" s="299"/>
      <c r="CZ32" s="299"/>
      <c r="DA32" s="299"/>
      <c r="DB32" s="299"/>
      <c r="DC32" s="299"/>
      <c r="DD32" s="299"/>
      <c r="DE32" s="299"/>
      <c r="DF32" s="299"/>
      <c r="DG32" s="299"/>
    </row>
    <row r="33" spans="1:111" s="317" customFormat="1" ht="15.75" customHeight="1">
      <c r="A33" s="315" t="s">
        <v>555</v>
      </c>
      <c r="B33" s="316">
        <v>30502166</v>
      </c>
      <c r="C33" s="316">
        <v>357539072.21700001</v>
      </c>
      <c r="D33" s="316">
        <v>20128690</v>
      </c>
      <c r="E33" s="316">
        <v>209722736.98699999</v>
      </c>
      <c r="F33" s="316">
        <v>6797281</v>
      </c>
      <c r="G33" s="316">
        <v>75200252.843999997</v>
      </c>
      <c r="H33" s="316">
        <v>2056879</v>
      </c>
      <c r="I33" s="316">
        <v>30971330.326000001</v>
      </c>
      <c r="J33" s="316">
        <v>765773</v>
      </c>
      <c r="K33" s="316">
        <v>10997764.204</v>
      </c>
      <c r="L33" s="316">
        <v>479928</v>
      </c>
      <c r="M33" s="316">
        <v>8241762.0820000004</v>
      </c>
      <c r="N33" s="316">
        <v>1567126</v>
      </c>
      <c r="O33" s="316">
        <v>28970455.193</v>
      </c>
      <c r="P33" s="316">
        <v>0</v>
      </c>
      <c r="Q33" s="316">
        <v>0</v>
      </c>
      <c r="R33" s="316">
        <v>0</v>
      </c>
      <c r="S33" s="316">
        <v>0</v>
      </c>
      <c r="T33" s="299"/>
      <c r="U33" s="299"/>
      <c r="V33" s="299"/>
      <c r="W33" s="299"/>
      <c r="X33" s="299"/>
      <c r="Y33" s="299"/>
      <c r="Z33" s="299"/>
      <c r="AA33" s="299"/>
      <c r="AB33" s="299"/>
      <c r="AC33" s="299"/>
      <c r="AD33" s="299"/>
      <c r="AE33" s="299"/>
      <c r="AF33" s="299"/>
      <c r="AG33" s="299"/>
      <c r="AH33" s="299"/>
      <c r="AI33" s="299"/>
      <c r="AJ33" s="299"/>
      <c r="AK33" s="299"/>
      <c r="AL33" s="299"/>
      <c r="AM33" s="299"/>
      <c r="AN33" s="299"/>
      <c r="AO33" s="299"/>
      <c r="AP33" s="299"/>
      <c r="AQ33" s="299"/>
      <c r="AR33" s="299"/>
      <c r="AS33" s="299"/>
      <c r="AT33" s="299"/>
      <c r="AU33" s="299"/>
      <c r="AV33" s="299"/>
      <c r="AW33" s="299"/>
      <c r="AX33" s="299"/>
      <c r="AY33" s="299"/>
      <c r="AZ33" s="299"/>
      <c r="BA33" s="299"/>
      <c r="BB33" s="299"/>
      <c r="BC33" s="299"/>
      <c r="BD33" s="299"/>
      <c r="BE33" s="299"/>
      <c r="BF33" s="299"/>
      <c r="BG33" s="299"/>
      <c r="BH33" s="299"/>
      <c r="BI33" s="299"/>
      <c r="BJ33" s="299"/>
      <c r="BK33" s="299"/>
      <c r="BL33" s="299"/>
      <c r="BM33" s="299"/>
      <c r="BN33" s="299"/>
      <c r="BO33" s="299"/>
      <c r="BP33" s="299"/>
      <c r="BQ33" s="299"/>
      <c r="BR33" s="299"/>
      <c r="BS33" s="299"/>
      <c r="BT33" s="299"/>
      <c r="BU33" s="299"/>
      <c r="BV33" s="299"/>
      <c r="BW33" s="299"/>
      <c r="BX33" s="299"/>
      <c r="BY33" s="299"/>
      <c r="BZ33" s="299"/>
      <c r="CA33" s="299"/>
      <c r="CB33" s="299"/>
      <c r="CC33" s="299"/>
      <c r="CD33" s="299"/>
      <c r="CE33" s="299"/>
      <c r="CF33" s="299"/>
      <c r="CG33" s="299"/>
      <c r="CH33" s="299"/>
      <c r="CI33" s="299"/>
      <c r="CJ33" s="299"/>
      <c r="CK33" s="299"/>
      <c r="CL33" s="299"/>
      <c r="CM33" s="299"/>
      <c r="CN33" s="299"/>
      <c r="CO33" s="299"/>
      <c r="CP33" s="299"/>
      <c r="CQ33" s="299"/>
      <c r="CR33" s="299"/>
      <c r="CS33" s="299"/>
      <c r="CT33" s="299"/>
      <c r="CU33" s="299"/>
      <c r="CV33" s="299"/>
      <c r="CW33" s="299"/>
      <c r="CX33" s="299"/>
      <c r="CY33" s="299"/>
      <c r="CZ33" s="299"/>
      <c r="DA33" s="299"/>
      <c r="DB33" s="299"/>
      <c r="DC33" s="299"/>
      <c r="DD33" s="299"/>
      <c r="DE33" s="299"/>
      <c r="DF33" s="299"/>
      <c r="DG33" s="299"/>
    </row>
    <row r="34" spans="1:111" s="317" customFormat="1" ht="15.75" customHeight="1">
      <c r="A34" s="315" t="s">
        <v>556</v>
      </c>
      <c r="B34" s="316">
        <v>6831930</v>
      </c>
      <c r="C34" s="316">
        <v>73220631.493000001</v>
      </c>
      <c r="D34" s="316">
        <v>3964989</v>
      </c>
      <c r="E34" s="316">
        <v>39749432.079999998</v>
      </c>
      <c r="F34" s="316">
        <v>1219489</v>
      </c>
      <c r="G34" s="316">
        <v>12779953.992000001</v>
      </c>
      <c r="H34" s="316">
        <v>572430</v>
      </c>
      <c r="I34" s="316">
        <v>7942953.2769999998</v>
      </c>
      <c r="J34" s="316">
        <v>233848</v>
      </c>
      <c r="K34" s="316">
        <v>3377584.6030000001</v>
      </c>
      <c r="L34" s="316">
        <v>135242</v>
      </c>
      <c r="M34" s="316">
        <v>2179396.4440000001</v>
      </c>
      <c r="N34" s="316">
        <v>459666</v>
      </c>
      <c r="O34" s="316">
        <v>8376302.0539999995</v>
      </c>
      <c r="P34" s="316">
        <v>0</v>
      </c>
      <c r="Q34" s="316">
        <v>0</v>
      </c>
      <c r="R34" s="316">
        <v>0</v>
      </c>
      <c r="S34" s="316">
        <v>0</v>
      </c>
      <c r="T34" s="299"/>
      <c r="U34" s="299"/>
      <c r="V34" s="299"/>
      <c r="W34" s="299"/>
      <c r="X34" s="299"/>
      <c r="Y34" s="299"/>
      <c r="Z34" s="299"/>
      <c r="AA34" s="299"/>
      <c r="AB34" s="299"/>
      <c r="AC34" s="299"/>
      <c r="AD34" s="299"/>
      <c r="AE34" s="299"/>
      <c r="AF34" s="299"/>
      <c r="AG34" s="299"/>
      <c r="AH34" s="299"/>
      <c r="AI34" s="299"/>
      <c r="AJ34" s="299"/>
      <c r="AK34" s="299"/>
      <c r="AL34" s="299"/>
      <c r="AM34" s="299"/>
      <c r="AN34" s="299"/>
      <c r="AO34" s="299"/>
      <c r="AP34" s="299"/>
      <c r="AQ34" s="299"/>
      <c r="AR34" s="299"/>
      <c r="AS34" s="299"/>
      <c r="AT34" s="299"/>
      <c r="AU34" s="299"/>
      <c r="AV34" s="299"/>
      <c r="AW34" s="299"/>
      <c r="AX34" s="299"/>
      <c r="AY34" s="299"/>
      <c r="AZ34" s="299"/>
      <c r="BA34" s="299"/>
      <c r="BB34" s="299"/>
      <c r="BC34" s="299"/>
      <c r="BD34" s="299"/>
      <c r="BE34" s="299"/>
      <c r="BF34" s="299"/>
      <c r="BG34" s="299"/>
      <c r="BH34" s="299"/>
      <c r="BI34" s="299"/>
      <c r="BJ34" s="299"/>
      <c r="BK34" s="299"/>
      <c r="BL34" s="299"/>
      <c r="BM34" s="299"/>
      <c r="BN34" s="299"/>
      <c r="BO34" s="299"/>
      <c r="BP34" s="299"/>
      <c r="BQ34" s="299"/>
      <c r="BR34" s="299"/>
      <c r="BS34" s="299"/>
      <c r="BT34" s="299"/>
      <c r="BU34" s="299"/>
      <c r="BV34" s="299"/>
      <c r="BW34" s="299"/>
      <c r="BX34" s="299"/>
      <c r="BY34" s="299"/>
      <c r="BZ34" s="299"/>
      <c r="CA34" s="299"/>
      <c r="CB34" s="299"/>
      <c r="CC34" s="299"/>
      <c r="CD34" s="299"/>
      <c r="CE34" s="299"/>
      <c r="CF34" s="299"/>
      <c r="CG34" s="299"/>
      <c r="CH34" s="299"/>
      <c r="CI34" s="299"/>
      <c r="CJ34" s="299"/>
      <c r="CK34" s="299"/>
      <c r="CL34" s="299"/>
      <c r="CM34" s="299"/>
      <c r="CN34" s="299"/>
      <c r="CO34" s="299"/>
      <c r="CP34" s="299"/>
      <c r="CQ34" s="299"/>
      <c r="CR34" s="299"/>
      <c r="CS34" s="299"/>
      <c r="CT34" s="299"/>
      <c r="CU34" s="299"/>
      <c r="CV34" s="299"/>
      <c r="CW34" s="299"/>
      <c r="CX34" s="299"/>
      <c r="CY34" s="299"/>
      <c r="CZ34" s="299"/>
      <c r="DA34" s="299"/>
      <c r="DB34" s="299"/>
      <c r="DC34" s="299"/>
      <c r="DD34" s="299"/>
      <c r="DE34" s="299"/>
      <c r="DF34" s="299"/>
      <c r="DG34" s="299"/>
    </row>
    <row r="35" spans="1:111" s="317" customFormat="1" ht="15.75" customHeight="1">
      <c r="A35" s="315" t="s">
        <v>557</v>
      </c>
      <c r="B35" s="316">
        <v>5083407</v>
      </c>
      <c r="C35" s="316">
        <v>58251430.402999997</v>
      </c>
      <c r="D35" s="316">
        <v>3254213</v>
      </c>
      <c r="E35" s="316">
        <v>33908903.516999997</v>
      </c>
      <c r="F35" s="316">
        <v>1189621</v>
      </c>
      <c r="G35" s="316">
        <v>11939489.649</v>
      </c>
      <c r="H35" s="316">
        <v>396536</v>
      </c>
      <c r="I35" s="316">
        <v>5985894.1679999996</v>
      </c>
      <c r="J35" s="316">
        <v>175449</v>
      </c>
      <c r="K35" s="316">
        <v>2813174.7570000002</v>
      </c>
      <c r="L35" s="316">
        <v>88169</v>
      </c>
      <c r="M35" s="316">
        <v>1483978.452</v>
      </c>
      <c r="N35" s="316">
        <v>320965</v>
      </c>
      <c r="O35" s="316">
        <v>6427091.9220000003</v>
      </c>
      <c r="P35" s="316">
        <v>0</v>
      </c>
      <c r="Q35" s="316">
        <v>0</v>
      </c>
      <c r="R35" s="316">
        <v>0</v>
      </c>
      <c r="S35" s="316">
        <v>0</v>
      </c>
      <c r="T35" s="299"/>
      <c r="U35" s="299"/>
      <c r="V35" s="299"/>
      <c r="W35" s="299"/>
      <c r="X35" s="299"/>
      <c r="Y35" s="299"/>
      <c r="Z35" s="299"/>
      <c r="AA35" s="299"/>
      <c r="AB35" s="299"/>
      <c r="AC35" s="299"/>
      <c r="AD35" s="299"/>
      <c r="AE35" s="299"/>
      <c r="AF35" s="299"/>
      <c r="AG35" s="299"/>
      <c r="AH35" s="299"/>
      <c r="AI35" s="299"/>
      <c r="AJ35" s="299"/>
      <c r="AK35" s="299"/>
      <c r="AL35" s="299"/>
      <c r="AM35" s="299"/>
      <c r="AN35" s="299"/>
      <c r="AO35" s="299"/>
      <c r="AP35" s="299"/>
      <c r="AQ35" s="299"/>
      <c r="AR35" s="299"/>
      <c r="AS35" s="299"/>
      <c r="AT35" s="299"/>
      <c r="AU35" s="299"/>
      <c r="AV35" s="299"/>
      <c r="AW35" s="299"/>
      <c r="AX35" s="299"/>
      <c r="AY35" s="299"/>
      <c r="AZ35" s="299"/>
      <c r="BA35" s="299"/>
      <c r="BB35" s="299"/>
      <c r="BC35" s="299"/>
      <c r="BD35" s="299"/>
      <c r="BE35" s="299"/>
      <c r="BF35" s="299"/>
      <c r="BG35" s="299"/>
      <c r="BH35" s="299"/>
      <c r="BI35" s="299"/>
      <c r="BJ35" s="299"/>
      <c r="BK35" s="299"/>
      <c r="BL35" s="299"/>
      <c r="BM35" s="299"/>
      <c r="BN35" s="299"/>
      <c r="BO35" s="299"/>
      <c r="BP35" s="299"/>
      <c r="BQ35" s="299"/>
      <c r="BR35" s="299"/>
      <c r="BS35" s="299"/>
      <c r="BT35" s="299"/>
      <c r="BU35" s="299"/>
      <c r="BV35" s="299"/>
      <c r="BW35" s="299"/>
      <c r="BX35" s="299"/>
      <c r="BY35" s="299"/>
      <c r="BZ35" s="299"/>
      <c r="CA35" s="299"/>
      <c r="CB35" s="299"/>
      <c r="CC35" s="299"/>
      <c r="CD35" s="299"/>
      <c r="CE35" s="299"/>
      <c r="CF35" s="299"/>
      <c r="CG35" s="299"/>
      <c r="CH35" s="299"/>
      <c r="CI35" s="299"/>
      <c r="CJ35" s="299"/>
      <c r="CK35" s="299"/>
      <c r="CL35" s="299"/>
      <c r="CM35" s="299"/>
      <c r="CN35" s="299"/>
      <c r="CO35" s="299"/>
      <c r="CP35" s="299"/>
      <c r="CQ35" s="299"/>
      <c r="CR35" s="299"/>
      <c r="CS35" s="299"/>
      <c r="CT35" s="299"/>
      <c r="CU35" s="299"/>
      <c r="CV35" s="299"/>
      <c r="CW35" s="299"/>
      <c r="CX35" s="299"/>
      <c r="CY35" s="299"/>
      <c r="CZ35" s="299"/>
      <c r="DA35" s="299"/>
      <c r="DB35" s="299"/>
      <c r="DC35" s="299"/>
      <c r="DD35" s="299"/>
      <c r="DE35" s="299"/>
      <c r="DF35" s="299"/>
      <c r="DG35" s="299"/>
    </row>
    <row r="36" spans="1:111" s="317" customFormat="1" ht="15.75" customHeight="1">
      <c r="A36" s="315" t="s">
        <v>558</v>
      </c>
      <c r="B36" s="316">
        <v>8303100</v>
      </c>
      <c r="C36" s="316">
        <v>109090343.212</v>
      </c>
      <c r="D36" s="316">
        <v>5117352</v>
      </c>
      <c r="E36" s="316">
        <v>60668733.715999998</v>
      </c>
      <c r="F36" s="316">
        <v>1524028</v>
      </c>
      <c r="G36" s="316">
        <v>18938531.175999999</v>
      </c>
      <c r="H36" s="316">
        <v>682403</v>
      </c>
      <c r="I36" s="316">
        <v>12409228.442</v>
      </c>
      <c r="J36" s="316">
        <v>295782</v>
      </c>
      <c r="K36" s="316">
        <v>5559288.551</v>
      </c>
      <c r="L36" s="316">
        <v>168465</v>
      </c>
      <c r="M36" s="316">
        <v>3497922.2459999998</v>
      </c>
      <c r="N36" s="316">
        <v>622916</v>
      </c>
      <c r="O36" s="316">
        <v>14708970.884</v>
      </c>
      <c r="P36" s="316">
        <v>0</v>
      </c>
      <c r="Q36" s="316">
        <v>0</v>
      </c>
      <c r="R36" s="316">
        <v>0</v>
      </c>
      <c r="S36" s="316">
        <v>0</v>
      </c>
      <c r="T36" s="299"/>
      <c r="U36" s="299"/>
      <c r="V36" s="299"/>
      <c r="W36" s="299"/>
      <c r="X36" s="299"/>
      <c r="Y36" s="299"/>
      <c r="Z36" s="299"/>
      <c r="AA36" s="299"/>
      <c r="AB36" s="299"/>
      <c r="AC36" s="299"/>
      <c r="AD36" s="299"/>
      <c r="AE36" s="299"/>
      <c r="AF36" s="299"/>
      <c r="AG36" s="299"/>
      <c r="AH36" s="299"/>
      <c r="AI36" s="299"/>
      <c r="AJ36" s="299"/>
      <c r="AK36" s="299"/>
      <c r="AL36" s="299"/>
      <c r="AM36" s="299"/>
      <c r="AN36" s="299"/>
      <c r="AO36" s="299"/>
      <c r="AP36" s="299"/>
      <c r="AQ36" s="299"/>
      <c r="AR36" s="299"/>
      <c r="AS36" s="299"/>
      <c r="AT36" s="299"/>
      <c r="AU36" s="299"/>
      <c r="AV36" s="299"/>
      <c r="AW36" s="299"/>
      <c r="AX36" s="299"/>
      <c r="AY36" s="299"/>
      <c r="AZ36" s="299"/>
      <c r="BA36" s="299"/>
      <c r="BB36" s="299"/>
      <c r="BC36" s="299"/>
      <c r="BD36" s="299"/>
      <c r="BE36" s="299"/>
      <c r="BF36" s="299"/>
      <c r="BG36" s="299"/>
      <c r="BH36" s="299"/>
      <c r="BI36" s="299"/>
      <c r="BJ36" s="299"/>
      <c r="BK36" s="299"/>
      <c r="BL36" s="299"/>
      <c r="BM36" s="299"/>
      <c r="BN36" s="299"/>
      <c r="BO36" s="299"/>
      <c r="BP36" s="299"/>
      <c r="BQ36" s="299"/>
      <c r="BR36" s="299"/>
      <c r="BS36" s="299"/>
      <c r="BT36" s="299"/>
      <c r="BU36" s="299"/>
      <c r="BV36" s="299"/>
      <c r="BW36" s="299"/>
      <c r="BX36" s="299"/>
      <c r="BY36" s="299"/>
      <c r="BZ36" s="299"/>
      <c r="CA36" s="299"/>
      <c r="CB36" s="299"/>
      <c r="CC36" s="299"/>
      <c r="CD36" s="299"/>
      <c r="CE36" s="299"/>
      <c r="CF36" s="299"/>
      <c r="CG36" s="299"/>
      <c r="CH36" s="299"/>
      <c r="CI36" s="299"/>
      <c r="CJ36" s="299"/>
      <c r="CK36" s="299"/>
      <c r="CL36" s="299"/>
      <c r="CM36" s="299"/>
      <c r="CN36" s="299"/>
      <c r="CO36" s="299"/>
      <c r="CP36" s="299"/>
      <c r="CQ36" s="299"/>
      <c r="CR36" s="299"/>
      <c r="CS36" s="299"/>
      <c r="CT36" s="299"/>
      <c r="CU36" s="299"/>
      <c r="CV36" s="299"/>
      <c r="CW36" s="299"/>
      <c r="CX36" s="299"/>
      <c r="CY36" s="299"/>
      <c r="CZ36" s="299"/>
      <c r="DA36" s="299"/>
      <c r="DB36" s="299"/>
      <c r="DC36" s="299"/>
      <c r="DD36" s="299"/>
      <c r="DE36" s="299"/>
      <c r="DF36" s="299"/>
      <c r="DG36" s="299"/>
    </row>
    <row r="37" spans="1:111" s="317" customFormat="1" ht="15.75" customHeight="1">
      <c r="A37" s="318" t="s">
        <v>559</v>
      </c>
      <c r="B37" s="319">
        <v>34362092</v>
      </c>
      <c r="C37" s="319">
        <v>432009385.72600001</v>
      </c>
      <c r="D37" s="319">
        <v>20170093</v>
      </c>
      <c r="E37" s="319">
        <v>234305062.42399999</v>
      </c>
      <c r="F37" s="319">
        <v>6396338</v>
      </c>
      <c r="G37" s="319">
        <v>79001143.733999997</v>
      </c>
      <c r="H37" s="319">
        <v>2562635</v>
      </c>
      <c r="I37" s="319">
        <v>43980052.597000003</v>
      </c>
      <c r="J37" s="319">
        <v>1081377</v>
      </c>
      <c r="K37" s="319">
        <v>19624984.796</v>
      </c>
      <c r="L37" s="319">
        <v>728135</v>
      </c>
      <c r="M37" s="319">
        <v>13857207.648</v>
      </c>
      <c r="N37" s="319">
        <v>2167903</v>
      </c>
      <c r="O37" s="319">
        <v>47053454.266000003</v>
      </c>
      <c r="P37" s="319">
        <v>0</v>
      </c>
      <c r="Q37" s="319">
        <v>0</v>
      </c>
      <c r="R37" s="319">
        <v>0</v>
      </c>
      <c r="S37" s="319">
        <v>0</v>
      </c>
      <c r="T37" s="299"/>
      <c r="U37" s="299"/>
      <c r="V37" s="299"/>
      <c r="W37" s="299"/>
      <c r="X37" s="299"/>
      <c r="Y37" s="299"/>
      <c r="Z37" s="299"/>
      <c r="AA37" s="299"/>
      <c r="AB37" s="299"/>
      <c r="AC37" s="299"/>
      <c r="AD37" s="299"/>
      <c r="AE37" s="299"/>
      <c r="AF37" s="299"/>
      <c r="AG37" s="299"/>
      <c r="AH37" s="299"/>
      <c r="AI37" s="299"/>
      <c r="AJ37" s="299"/>
      <c r="AK37" s="299"/>
      <c r="AL37" s="299"/>
      <c r="AM37" s="299"/>
      <c r="AN37" s="299"/>
      <c r="AO37" s="299"/>
      <c r="AP37" s="299"/>
      <c r="AQ37" s="299"/>
      <c r="AR37" s="299"/>
      <c r="AS37" s="299"/>
      <c r="AT37" s="299"/>
      <c r="AU37" s="299"/>
      <c r="AV37" s="299"/>
      <c r="AW37" s="299"/>
      <c r="AX37" s="299"/>
      <c r="AY37" s="299"/>
      <c r="AZ37" s="299"/>
      <c r="BA37" s="299"/>
      <c r="BB37" s="299"/>
      <c r="BC37" s="299"/>
      <c r="BD37" s="299"/>
      <c r="BE37" s="299"/>
      <c r="BF37" s="299"/>
      <c r="BG37" s="299"/>
      <c r="BH37" s="299"/>
      <c r="BI37" s="299"/>
      <c r="BJ37" s="299"/>
      <c r="BK37" s="299"/>
      <c r="BL37" s="299"/>
      <c r="BM37" s="299"/>
      <c r="BN37" s="299"/>
      <c r="BO37" s="299"/>
      <c r="BP37" s="299"/>
      <c r="BQ37" s="299"/>
      <c r="BR37" s="299"/>
      <c r="BS37" s="299"/>
      <c r="BT37" s="299"/>
      <c r="BU37" s="299"/>
      <c r="BV37" s="299"/>
      <c r="BW37" s="299"/>
      <c r="BX37" s="299"/>
      <c r="BY37" s="299"/>
      <c r="BZ37" s="299"/>
      <c r="CA37" s="299"/>
      <c r="CB37" s="299"/>
      <c r="CC37" s="299"/>
      <c r="CD37" s="299"/>
      <c r="CE37" s="299"/>
      <c r="CF37" s="299"/>
      <c r="CG37" s="299"/>
      <c r="CH37" s="299"/>
      <c r="CI37" s="299"/>
      <c r="CJ37" s="299"/>
      <c r="CK37" s="299"/>
      <c r="CL37" s="299"/>
      <c r="CM37" s="299"/>
      <c r="CN37" s="299"/>
      <c r="CO37" s="299"/>
      <c r="CP37" s="299"/>
      <c r="CQ37" s="299"/>
      <c r="CR37" s="299"/>
      <c r="CS37" s="299"/>
      <c r="CT37" s="299"/>
      <c r="CU37" s="299"/>
      <c r="CV37" s="299"/>
      <c r="CW37" s="299"/>
      <c r="CX37" s="299"/>
      <c r="CY37" s="299"/>
      <c r="CZ37" s="299"/>
      <c r="DA37" s="299"/>
      <c r="DB37" s="299"/>
      <c r="DC37" s="299"/>
      <c r="DD37" s="299"/>
      <c r="DE37" s="299"/>
      <c r="DF37" s="299"/>
      <c r="DG37" s="299"/>
    </row>
    <row r="38" spans="1:111" s="317" customFormat="1" ht="15.75" customHeight="1">
      <c r="A38" s="315" t="s">
        <v>560</v>
      </c>
      <c r="B38" s="316">
        <v>19940459</v>
      </c>
      <c r="C38" s="316">
        <v>233901066.83199999</v>
      </c>
      <c r="D38" s="316">
        <v>13098398</v>
      </c>
      <c r="E38" s="316">
        <v>137414806.93200001</v>
      </c>
      <c r="F38" s="316">
        <v>4246069</v>
      </c>
      <c r="G38" s="316">
        <v>46102080.005000003</v>
      </c>
      <c r="H38" s="316">
        <v>1721749</v>
      </c>
      <c r="I38" s="316">
        <v>27054730.546999998</v>
      </c>
      <c r="J38" s="316">
        <v>779800</v>
      </c>
      <c r="K38" s="316">
        <v>11955763.460999999</v>
      </c>
      <c r="L38" s="316">
        <v>390868</v>
      </c>
      <c r="M38" s="316">
        <v>6906396.7800000003</v>
      </c>
      <c r="N38" s="316">
        <v>1423395</v>
      </c>
      <c r="O38" s="316">
        <v>27804092.881000001</v>
      </c>
      <c r="P38" s="316">
        <v>0</v>
      </c>
      <c r="Q38" s="316">
        <v>0</v>
      </c>
      <c r="R38" s="316">
        <v>0</v>
      </c>
      <c r="S38" s="316">
        <v>0</v>
      </c>
      <c r="T38" s="299"/>
      <c r="U38" s="299"/>
      <c r="V38" s="299"/>
      <c r="W38" s="299"/>
      <c r="X38" s="299"/>
      <c r="Y38" s="299"/>
      <c r="Z38" s="299"/>
      <c r="AA38" s="299"/>
      <c r="AB38" s="299"/>
      <c r="AC38" s="299"/>
      <c r="AD38" s="299"/>
      <c r="AE38" s="299"/>
      <c r="AF38" s="299"/>
      <c r="AG38" s="299"/>
      <c r="AH38" s="299"/>
      <c r="AI38" s="299"/>
      <c r="AJ38" s="299"/>
      <c r="AK38" s="299"/>
      <c r="AL38" s="299"/>
      <c r="AM38" s="299"/>
      <c r="AN38" s="299"/>
      <c r="AO38" s="299"/>
      <c r="AP38" s="299"/>
      <c r="AQ38" s="299"/>
      <c r="AR38" s="299"/>
      <c r="AS38" s="299"/>
      <c r="AT38" s="299"/>
      <c r="AU38" s="299"/>
      <c r="AV38" s="299"/>
      <c r="AW38" s="299"/>
      <c r="AX38" s="299"/>
      <c r="AY38" s="299"/>
      <c r="AZ38" s="299"/>
      <c r="BA38" s="299"/>
      <c r="BB38" s="299"/>
      <c r="BC38" s="299"/>
      <c r="BD38" s="299"/>
      <c r="BE38" s="299"/>
      <c r="BF38" s="299"/>
      <c r="BG38" s="299"/>
      <c r="BH38" s="299"/>
      <c r="BI38" s="299"/>
      <c r="BJ38" s="299"/>
      <c r="BK38" s="299"/>
      <c r="BL38" s="299"/>
      <c r="BM38" s="299"/>
      <c r="BN38" s="299"/>
      <c r="BO38" s="299"/>
      <c r="BP38" s="299"/>
      <c r="BQ38" s="299"/>
      <c r="BR38" s="299"/>
      <c r="BS38" s="299"/>
      <c r="BT38" s="299"/>
      <c r="BU38" s="299"/>
      <c r="BV38" s="299"/>
      <c r="BW38" s="299"/>
      <c r="BX38" s="299"/>
      <c r="BY38" s="299"/>
      <c r="BZ38" s="299"/>
      <c r="CA38" s="299"/>
      <c r="CB38" s="299"/>
      <c r="CC38" s="299"/>
      <c r="CD38" s="299"/>
      <c r="CE38" s="299"/>
      <c r="CF38" s="299"/>
      <c r="CG38" s="299"/>
      <c r="CH38" s="299"/>
      <c r="CI38" s="299"/>
      <c r="CJ38" s="299"/>
      <c r="CK38" s="299"/>
      <c r="CL38" s="299"/>
      <c r="CM38" s="299"/>
      <c r="CN38" s="299"/>
      <c r="CO38" s="299"/>
      <c r="CP38" s="299"/>
      <c r="CQ38" s="299"/>
      <c r="CR38" s="299"/>
      <c r="CS38" s="299"/>
      <c r="CT38" s="299"/>
      <c r="CU38" s="299"/>
      <c r="CV38" s="299"/>
      <c r="CW38" s="299"/>
      <c r="CX38" s="299"/>
      <c r="CY38" s="299"/>
      <c r="CZ38" s="299"/>
      <c r="DA38" s="299"/>
      <c r="DB38" s="299"/>
      <c r="DC38" s="299"/>
      <c r="DD38" s="299"/>
      <c r="DE38" s="299"/>
      <c r="DF38" s="299"/>
      <c r="DG38" s="299"/>
    </row>
    <row r="39" spans="1:111" s="317" customFormat="1" ht="15.75" customHeight="1">
      <c r="A39" s="315" t="s">
        <v>561</v>
      </c>
      <c r="B39" s="316">
        <v>4128449</v>
      </c>
      <c r="C39" s="316">
        <v>52020502.568000004</v>
      </c>
      <c r="D39" s="316">
        <v>2938332</v>
      </c>
      <c r="E39" s="316">
        <v>32929594.894000001</v>
      </c>
      <c r="F39" s="316">
        <v>834315</v>
      </c>
      <c r="G39" s="316">
        <v>8872424.1699999999</v>
      </c>
      <c r="H39" s="316">
        <v>379618</v>
      </c>
      <c r="I39" s="316">
        <v>6589926.0269999998</v>
      </c>
      <c r="J39" s="316">
        <v>207670</v>
      </c>
      <c r="K39" s="316">
        <v>3667025.5079999999</v>
      </c>
      <c r="L39" s="316">
        <v>106127</v>
      </c>
      <c r="M39" s="316">
        <v>1870412.392</v>
      </c>
      <c r="N39" s="316">
        <v>352184</v>
      </c>
      <c r="O39" s="316">
        <v>7774505.2750000004</v>
      </c>
      <c r="P39" s="316">
        <v>0</v>
      </c>
      <c r="Q39" s="316">
        <v>0</v>
      </c>
      <c r="R39" s="316">
        <v>0</v>
      </c>
      <c r="S39" s="316">
        <v>0</v>
      </c>
      <c r="T39" s="299"/>
      <c r="U39" s="299"/>
      <c r="V39" s="299"/>
      <c r="W39" s="299"/>
      <c r="X39" s="299"/>
      <c r="Y39" s="299"/>
      <c r="Z39" s="299"/>
      <c r="AA39" s="299"/>
      <c r="AB39" s="299"/>
      <c r="AC39" s="299"/>
      <c r="AD39" s="299"/>
      <c r="AE39" s="299"/>
      <c r="AF39" s="299"/>
      <c r="AG39" s="299"/>
      <c r="AH39" s="299"/>
      <c r="AI39" s="299"/>
      <c r="AJ39" s="299"/>
      <c r="AK39" s="299"/>
      <c r="AL39" s="299"/>
      <c r="AM39" s="299"/>
      <c r="AN39" s="299"/>
      <c r="AO39" s="299"/>
      <c r="AP39" s="299"/>
      <c r="AQ39" s="299"/>
      <c r="AR39" s="299"/>
      <c r="AS39" s="299"/>
      <c r="AT39" s="299"/>
      <c r="AU39" s="299"/>
      <c r="AV39" s="299"/>
      <c r="AW39" s="299"/>
      <c r="AX39" s="299"/>
      <c r="AY39" s="299"/>
      <c r="AZ39" s="299"/>
      <c r="BA39" s="299"/>
      <c r="BB39" s="299"/>
      <c r="BC39" s="299"/>
      <c r="BD39" s="299"/>
      <c r="BE39" s="299"/>
      <c r="BF39" s="299"/>
      <c r="BG39" s="299"/>
      <c r="BH39" s="299"/>
      <c r="BI39" s="299"/>
      <c r="BJ39" s="299"/>
      <c r="BK39" s="299"/>
      <c r="BL39" s="299"/>
      <c r="BM39" s="299"/>
      <c r="BN39" s="299"/>
      <c r="BO39" s="299"/>
      <c r="BP39" s="299"/>
      <c r="BQ39" s="299"/>
      <c r="BR39" s="299"/>
      <c r="BS39" s="299"/>
      <c r="BT39" s="299"/>
      <c r="BU39" s="299"/>
      <c r="BV39" s="299"/>
      <c r="BW39" s="299"/>
      <c r="BX39" s="299"/>
      <c r="BY39" s="299"/>
      <c r="BZ39" s="299"/>
      <c r="CA39" s="299"/>
      <c r="CB39" s="299"/>
      <c r="CC39" s="299"/>
      <c r="CD39" s="299"/>
      <c r="CE39" s="299"/>
      <c r="CF39" s="299"/>
      <c r="CG39" s="299"/>
      <c r="CH39" s="299"/>
      <c r="CI39" s="299"/>
      <c r="CJ39" s="299"/>
      <c r="CK39" s="299"/>
      <c r="CL39" s="299"/>
      <c r="CM39" s="299"/>
      <c r="CN39" s="299"/>
      <c r="CO39" s="299"/>
      <c r="CP39" s="299"/>
      <c r="CQ39" s="299"/>
      <c r="CR39" s="299"/>
      <c r="CS39" s="299"/>
      <c r="CT39" s="299"/>
      <c r="CU39" s="299"/>
      <c r="CV39" s="299"/>
      <c r="CW39" s="299"/>
      <c r="CX39" s="299"/>
      <c r="CY39" s="299"/>
      <c r="CZ39" s="299"/>
      <c r="DA39" s="299"/>
      <c r="DB39" s="299"/>
      <c r="DC39" s="299"/>
      <c r="DD39" s="299"/>
      <c r="DE39" s="299"/>
      <c r="DF39" s="299"/>
      <c r="DG39" s="299"/>
    </row>
    <row r="40" spans="1:111" s="317" customFormat="1" ht="15.75" customHeight="1">
      <c r="A40" s="315" t="s">
        <v>562</v>
      </c>
      <c r="B40" s="316">
        <v>3014216</v>
      </c>
      <c r="C40" s="316">
        <v>36325199.467</v>
      </c>
      <c r="D40" s="316">
        <v>1907437</v>
      </c>
      <c r="E40" s="316">
        <v>20743247.131999999</v>
      </c>
      <c r="F40" s="316">
        <v>599258</v>
      </c>
      <c r="G40" s="316">
        <v>6494150.102</v>
      </c>
      <c r="H40" s="316">
        <v>257371</v>
      </c>
      <c r="I40" s="316">
        <v>4087676.2140000002</v>
      </c>
      <c r="J40" s="316">
        <v>113602</v>
      </c>
      <c r="K40" s="316">
        <v>1866797.19</v>
      </c>
      <c r="L40" s="316">
        <v>50279</v>
      </c>
      <c r="M40" s="316">
        <v>908126.4</v>
      </c>
      <c r="N40" s="316">
        <v>226547</v>
      </c>
      <c r="O40" s="316">
        <v>4664293.9170000004</v>
      </c>
      <c r="P40" s="316">
        <v>0</v>
      </c>
      <c r="Q40" s="316">
        <v>0</v>
      </c>
      <c r="R40" s="316">
        <v>0</v>
      </c>
      <c r="S40" s="316">
        <v>0</v>
      </c>
      <c r="T40" s="299"/>
      <c r="U40" s="299"/>
      <c r="V40" s="299"/>
      <c r="W40" s="299"/>
      <c r="X40" s="299"/>
      <c r="Y40" s="299"/>
      <c r="Z40" s="299"/>
      <c r="AA40" s="299"/>
      <c r="AB40" s="299"/>
      <c r="AC40" s="299"/>
      <c r="AD40" s="299"/>
      <c r="AE40" s="299"/>
      <c r="AF40" s="299"/>
      <c r="AG40" s="299"/>
      <c r="AH40" s="299"/>
      <c r="AI40" s="299"/>
      <c r="AJ40" s="299"/>
      <c r="AK40" s="299"/>
      <c r="AL40" s="299"/>
      <c r="AM40" s="299"/>
      <c r="AN40" s="299"/>
      <c r="AO40" s="299"/>
      <c r="AP40" s="299"/>
      <c r="AQ40" s="299"/>
      <c r="AR40" s="299"/>
      <c r="AS40" s="299"/>
      <c r="AT40" s="299"/>
      <c r="AU40" s="299"/>
      <c r="AV40" s="299"/>
      <c r="AW40" s="299"/>
      <c r="AX40" s="299"/>
      <c r="AY40" s="299"/>
      <c r="AZ40" s="299"/>
      <c r="BA40" s="299"/>
      <c r="BB40" s="299"/>
      <c r="BC40" s="299"/>
      <c r="BD40" s="299"/>
      <c r="BE40" s="299"/>
      <c r="BF40" s="299"/>
      <c r="BG40" s="299"/>
      <c r="BH40" s="299"/>
      <c r="BI40" s="299"/>
      <c r="BJ40" s="299"/>
      <c r="BK40" s="299"/>
      <c r="BL40" s="299"/>
      <c r="BM40" s="299"/>
      <c r="BN40" s="299"/>
      <c r="BO40" s="299"/>
      <c r="BP40" s="299"/>
      <c r="BQ40" s="299"/>
      <c r="BR40" s="299"/>
      <c r="BS40" s="299"/>
      <c r="BT40" s="299"/>
      <c r="BU40" s="299"/>
      <c r="BV40" s="299"/>
      <c r="BW40" s="299"/>
      <c r="BX40" s="299"/>
      <c r="BY40" s="299"/>
      <c r="BZ40" s="299"/>
      <c r="CA40" s="299"/>
      <c r="CB40" s="299"/>
      <c r="CC40" s="299"/>
      <c r="CD40" s="299"/>
      <c r="CE40" s="299"/>
      <c r="CF40" s="299"/>
      <c r="CG40" s="299"/>
      <c r="CH40" s="299"/>
      <c r="CI40" s="299"/>
      <c r="CJ40" s="299"/>
      <c r="CK40" s="299"/>
      <c r="CL40" s="299"/>
      <c r="CM40" s="299"/>
      <c r="CN40" s="299"/>
      <c r="CO40" s="299"/>
      <c r="CP40" s="299"/>
      <c r="CQ40" s="299"/>
      <c r="CR40" s="299"/>
      <c r="CS40" s="299"/>
      <c r="CT40" s="299"/>
      <c r="CU40" s="299"/>
      <c r="CV40" s="299"/>
      <c r="CW40" s="299"/>
      <c r="CX40" s="299"/>
      <c r="CY40" s="299"/>
      <c r="CZ40" s="299"/>
      <c r="DA40" s="299"/>
      <c r="DB40" s="299"/>
      <c r="DC40" s="299"/>
      <c r="DD40" s="299"/>
      <c r="DE40" s="299"/>
      <c r="DF40" s="299"/>
      <c r="DG40" s="299"/>
    </row>
    <row r="41" spans="1:111" s="317" customFormat="1" ht="15.75" customHeight="1">
      <c r="A41" s="315" t="s">
        <v>563</v>
      </c>
      <c r="B41" s="316">
        <v>2027426</v>
      </c>
      <c r="C41" s="316">
        <v>24817469.164000001</v>
      </c>
      <c r="D41" s="316">
        <v>1055672</v>
      </c>
      <c r="E41" s="316">
        <v>12098331.558</v>
      </c>
      <c r="F41" s="316">
        <v>410020</v>
      </c>
      <c r="G41" s="316">
        <v>4706847.6830000002</v>
      </c>
      <c r="H41" s="316">
        <v>200725</v>
      </c>
      <c r="I41" s="316">
        <v>3385376.2289999998</v>
      </c>
      <c r="J41" s="316">
        <v>87259</v>
      </c>
      <c r="K41" s="316">
        <v>1771640.6059999999</v>
      </c>
      <c r="L41" s="316">
        <v>30463</v>
      </c>
      <c r="M41" s="316">
        <v>570600.67000000004</v>
      </c>
      <c r="N41" s="316">
        <v>174929</v>
      </c>
      <c r="O41" s="316">
        <v>3828946.4190000002</v>
      </c>
      <c r="P41" s="316">
        <v>0</v>
      </c>
      <c r="Q41" s="316">
        <v>0</v>
      </c>
      <c r="R41" s="316">
        <v>0</v>
      </c>
      <c r="S41" s="316">
        <v>0</v>
      </c>
      <c r="T41" s="299"/>
      <c r="U41" s="299"/>
      <c r="V41" s="299"/>
      <c r="W41" s="299"/>
      <c r="X41" s="299"/>
      <c r="Y41" s="299"/>
      <c r="Z41" s="299"/>
      <c r="AA41" s="299"/>
      <c r="AB41" s="299"/>
      <c r="AC41" s="299"/>
      <c r="AD41" s="299"/>
      <c r="AE41" s="299"/>
      <c r="AF41" s="299"/>
      <c r="AG41" s="299"/>
      <c r="AH41" s="299"/>
      <c r="AI41" s="299"/>
      <c r="AJ41" s="299"/>
      <c r="AK41" s="299"/>
      <c r="AL41" s="299"/>
      <c r="AM41" s="299"/>
      <c r="AN41" s="299"/>
      <c r="AO41" s="299"/>
      <c r="AP41" s="299"/>
      <c r="AQ41" s="299"/>
      <c r="AR41" s="299"/>
      <c r="AS41" s="299"/>
      <c r="AT41" s="299"/>
      <c r="AU41" s="299"/>
      <c r="AV41" s="299"/>
      <c r="AW41" s="299"/>
      <c r="AX41" s="299"/>
      <c r="AY41" s="299"/>
      <c r="AZ41" s="299"/>
      <c r="BA41" s="299"/>
      <c r="BB41" s="299"/>
      <c r="BC41" s="299"/>
      <c r="BD41" s="299"/>
      <c r="BE41" s="299"/>
      <c r="BF41" s="299"/>
      <c r="BG41" s="299"/>
      <c r="BH41" s="299"/>
      <c r="BI41" s="299"/>
      <c r="BJ41" s="299"/>
      <c r="BK41" s="299"/>
      <c r="BL41" s="299"/>
      <c r="BM41" s="299"/>
      <c r="BN41" s="299"/>
      <c r="BO41" s="299"/>
      <c r="BP41" s="299"/>
      <c r="BQ41" s="299"/>
      <c r="BR41" s="299"/>
      <c r="BS41" s="299"/>
      <c r="BT41" s="299"/>
      <c r="BU41" s="299"/>
      <c r="BV41" s="299"/>
      <c r="BW41" s="299"/>
      <c r="BX41" s="299"/>
      <c r="BY41" s="299"/>
      <c r="BZ41" s="299"/>
      <c r="CA41" s="299"/>
      <c r="CB41" s="299"/>
      <c r="CC41" s="299"/>
      <c r="CD41" s="299"/>
      <c r="CE41" s="299"/>
      <c r="CF41" s="299"/>
      <c r="CG41" s="299"/>
      <c r="CH41" s="299"/>
      <c r="CI41" s="299"/>
      <c r="CJ41" s="299"/>
      <c r="CK41" s="299"/>
      <c r="CL41" s="299"/>
      <c r="CM41" s="299"/>
      <c r="CN41" s="299"/>
      <c r="CO41" s="299"/>
      <c r="CP41" s="299"/>
      <c r="CQ41" s="299"/>
      <c r="CR41" s="299"/>
      <c r="CS41" s="299"/>
      <c r="CT41" s="299"/>
      <c r="CU41" s="299"/>
      <c r="CV41" s="299"/>
      <c r="CW41" s="299"/>
      <c r="CX41" s="299"/>
      <c r="CY41" s="299"/>
      <c r="CZ41" s="299"/>
      <c r="DA41" s="299"/>
      <c r="DB41" s="299"/>
      <c r="DC41" s="299"/>
      <c r="DD41" s="299"/>
      <c r="DE41" s="299"/>
      <c r="DF41" s="299"/>
      <c r="DG41" s="299"/>
    </row>
    <row r="42" spans="1:111" s="317" customFormat="1" ht="15.75" customHeight="1">
      <c r="A42" s="318" t="s">
        <v>564</v>
      </c>
      <c r="B42" s="319">
        <v>2661418</v>
      </c>
      <c r="C42" s="319">
        <v>29821547.427000001</v>
      </c>
      <c r="D42" s="319">
        <v>1287570</v>
      </c>
      <c r="E42" s="319">
        <v>13556002.763</v>
      </c>
      <c r="F42" s="319">
        <v>562559</v>
      </c>
      <c r="G42" s="319">
        <v>5628857.3420000002</v>
      </c>
      <c r="H42" s="319">
        <v>261142</v>
      </c>
      <c r="I42" s="319">
        <v>3932992.0449999999</v>
      </c>
      <c r="J42" s="319">
        <v>106994</v>
      </c>
      <c r="K42" s="319">
        <v>1830371.0109999999</v>
      </c>
      <c r="L42" s="319">
        <v>42106</v>
      </c>
      <c r="M42" s="319">
        <v>671524.34699999995</v>
      </c>
      <c r="N42" s="319">
        <v>238957</v>
      </c>
      <c r="O42" s="319">
        <v>4719452.8260000004</v>
      </c>
      <c r="P42" s="319">
        <v>0</v>
      </c>
      <c r="Q42" s="319">
        <v>0</v>
      </c>
      <c r="R42" s="319">
        <v>0</v>
      </c>
      <c r="S42" s="319">
        <v>0</v>
      </c>
      <c r="T42" s="299"/>
      <c r="U42" s="299"/>
      <c r="V42" s="299"/>
      <c r="W42" s="299"/>
      <c r="X42" s="299"/>
      <c r="Y42" s="299"/>
      <c r="Z42" s="299"/>
      <c r="AA42" s="299"/>
      <c r="AB42" s="299"/>
      <c r="AC42" s="299"/>
      <c r="AD42" s="299"/>
      <c r="AE42" s="299"/>
      <c r="AF42" s="299"/>
      <c r="AG42" s="299"/>
      <c r="AH42" s="299"/>
      <c r="AI42" s="299"/>
      <c r="AJ42" s="299"/>
      <c r="AK42" s="299"/>
      <c r="AL42" s="299"/>
      <c r="AM42" s="299"/>
      <c r="AN42" s="299"/>
      <c r="AO42" s="299"/>
      <c r="AP42" s="299"/>
      <c r="AQ42" s="299"/>
      <c r="AR42" s="299"/>
      <c r="AS42" s="299"/>
      <c r="AT42" s="299"/>
      <c r="AU42" s="299"/>
      <c r="AV42" s="299"/>
      <c r="AW42" s="299"/>
      <c r="AX42" s="299"/>
      <c r="AY42" s="299"/>
      <c r="AZ42" s="299"/>
      <c r="BA42" s="299"/>
      <c r="BB42" s="299"/>
      <c r="BC42" s="299"/>
      <c r="BD42" s="299"/>
      <c r="BE42" s="299"/>
      <c r="BF42" s="299"/>
      <c r="BG42" s="299"/>
      <c r="BH42" s="299"/>
      <c r="BI42" s="299"/>
      <c r="BJ42" s="299"/>
      <c r="BK42" s="299"/>
      <c r="BL42" s="299"/>
      <c r="BM42" s="299"/>
      <c r="BN42" s="299"/>
      <c r="BO42" s="299"/>
      <c r="BP42" s="299"/>
      <c r="BQ42" s="299"/>
      <c r="BR42" s="299"/>
      <c r="BS42" s="299"/>
      <c r="BT42" s="299"/>
      <c r="BU42" s="299"/>
      <c r="BV42" s="299"/>
      <c r="BW42" s="299"/>
      <c r="BX42" s="299"/>
      <c r="BY42" s="299"/>
      <c r="BZ42" s="299"/>
      <c r="CA42" s="299"/>
      <c r="CB42" s="299"/>
      <c r="CC42" s="299"/>
      <c r="CD42" s="299"/>
      <c r="CE42" s="299"/>
      <c r="CF42" s="299"/>
      <c r="CG42" s="299"/>
      <c r="CH42" s="299"/>
      <c r="CI42" s="299"/>
      <c r="CJ42" s="299"/>
      <c r="CK42" s="299"/>
      <c r="CL42" s="299"/>
      <c r="CM42" s="299"/>
      <c r="CN42" s="299"/>
      <c r="CO42" s="299"/>
      <c r="CP42" s="299"/>
      <c r="CQ42" s="299"/>
      <c r="CR42" s="299"/>
      <c r="CS42" s="299"/>
      <c r="CT42" s="299"/>
      <c r="CU42" s="299"/>
      <c r="CV42" s="299"/>
      <c r="CW42" s="299"/>
      <c r="CX42" s="299"/>
      <c r="CY42" s="299"/>
      <c r="CZ42" s="299"/>
      <c r="DA42" s="299"/>
      <c r="DB42" s="299"/>
      <c r="DC42" s="299"/>
      <c r="DD42" s="299"/>
      <c r="DE42" s="299"/>
      <c r="DF42" s="299"/>
      <c r="DG42" s="299"/>
    </row>
    <row r="43" spans="1:111" s="317" customFormat="1" ht="15.75" customHeight="1">
      <c r="A43" s="315" t="s">
        <v>565</v>
      </c>
      <c r="B43" s="316">
        <v>6762296</v>
      </c>
      <c r="C43" s="316">
        <v>88692192.585999995</v>
      </c>
      <c r="D43" s="316">
        <v>4090474</v>
      </c>
      <c r="E43" s="316">
        <v>47525789.126999997</v>
      </c>
      <c r="F43" s="316">
        <v>1626185</v>
      </c>
      <c r="G43" s="316">
        <v>18079797.563999999</v>
      </c>
      <c r="H43" s="316">
        <v>601072</v>
      </c>
      <c r="I43" s="316">
        <v>10695506.645</v>
      </c>
      <c r="J43" s="316">
        <v>234982</v>
      </c>
      <c r="K43" s="316">
        <v>4366031.9050000003</v>
      </c>
      <c r="L43" s="316">
        <v>124744</v>
      </c>
      <c r="M43" s="316">
        <v>2644024.7969999998</v>
      </c>
      <c r="N43" s="316">
        <v>502771</v>
      </c>
      <c r="O43" s="316">
        <v>11107177.603</v>
      </c>
      <c r="P43" s="316">
        <v>0</v>
      </c>
      <c r="Q43" s="316">
        <v>0</v>
      </c>
      <c r="R43" s="316">
        <v>0</v>
      </c>
      <c r="S43" s="316">
        <v>0</v>
      </c>
      <c r="T43" s="299"/>
      <c r="U43" s="299"/>
      <c r="V43" s="299"/>
      <c r="W43" s="299"/>
      <c r="X43" s="299"/>
      <c r="Y43" s="299"/>
      <c r="Z43" s="299"/>
      <c r="AA43" s="299"/>
      <c r="AB43" s="299"/>
      <c r="AC43" s="299"/>
      <c r="AD43" s="299"/>
      <c r="AE43" s="299"/>
      <c r="AF43" s="299"/>
      <c r="AG43" s="299"/>
      <c r="AH43" s="299"/>
      <c r="AI43" s="299"/>
      <c r="AJ43" s="299"/>
      <c r="AK43" s="299"/>
      <c r="AL43" s="299"/>
      <c r="AM43" s="299"/>
      <c r="AN43" s="299"/>
      <c r="AO43" s="299"/>
      <c r="AP43" s="299"/>
      <c r="AQ43" s="299"/>
      <c r="AR43" s="299"/>
      <c r="AS43" s="299"/>
      <c r="AT43" s="299"/>
      <c r="AU43" s="299"/>
      <c r="AV43" s="299"/>
      <c r="AW43" s="299"/>
      <c r="AX43" s="299"/>
      <c r="AY43" s="299"/>
      <c r="AZ43" s="299"/>
      <c r="BA43" s="299"/>
      <c r="BB43" s="299"/>
      <c r="BC43" s="299"/>
      <c r="BD43" s="299"/>
      <c r="BE43" s="299"/>
      <c r="BF43" s="299"/>
      <c r="BG43" s="299"/>
      <c r="BH43" s="299"/>
      <c r="BI43" s="299"/>
      <c r="BJ43" s="299"/>
      <c r="BK43" s="299"/>
      <c r="BL43" s="299"/>
      <c r="BM43" s="299"/>
      <c r="BN43" s="299"/>
      <c r="BO43" s="299"/>
      <c r="BP43" s="299"/>
      <c r="BQ43" s="299"/>
      <c r="BR43" s="299"/>
      <c r="BS43" s="299"/>
      <c r="BT43" s="299"/>
      <c r="BU43" s="299"/>
      <c r="BV43" s="299"/>
      <c r="BW43" s="299"/>
      <c r="BX43" s="299"/>
      <c r="BY43" s="299"/>
      <c r="BZ43" s="299"/>
      <c r="CA43" s="299"/>
      <c r="CB43" s="299"/>
      <c r="CC43" s="299"/>
      <c r="CD43" s="299"/>
      <c r="CE43" s="299"/>
      <c r="CF43" s="299"/>
      <c r="CG43" s="299"/>
      <c r="CH43" s="299"/>
      <c r="CI43" s="299"/>
      <c r="CJ43" s="299"/>
      <c r="CK43" s="299"/>
      <c r="CL43" s="299"/>
      <c r="CM43" s="299"/>
      <c r="CN43" s="299"/>
      <c r="CO43" s="299"/>
      <c r="CP43" s="299"/>
      <c r="CQ43" s="299"/>
      <c r="CR43" s="299"/>
      <c r="CS43" s="299"/>
      <c r="CT43" s="299"/>
      <c r="CU43" s="299"/>
      <c r="CV43" s="299"/>
      <c r="CW43" s="299"/>
      <c r="CX43" s="299"/>
      <c r="CY43" s="299"/>
      <c r="CZ43" s="299"/>
      <c r="DA43" s="299"/>
      <c r="DB43" s="299"/>
      <c r="DC43" s="299"/>
      <c r="DD43" s="299"/>
      <c r="DE43" s="299"/>
      <c r="DF43" s="299"/>
      <c r="DG43" s="299"/>
    </row>
    <row r="44" spans="1:111" s="317" customFormat="1" ht="15.75" customHeight="1">
      <c r="A44" s="315" t="s">
        <v>566</v>
      </c>
      <c r="B44" s="316">
        <v>10822802</v>
      </c>
      <c r="C44" s="316">
        <v>125898998.993</v>
      </c>
      <c r="D44" s="316">
        <v>6370079</v>
      </c>
      <c r="E44" s="316">
        <v>69027201.053000003</v>
      </c>
      <c r="F44" s="316">
        <v>2188637</v>
      </c>
      <c r="G44" s="316">
        <v>22511791.855</v>
      </c>
      <c r="H44" s="316">
        <v>957405</v>
      </c>
      <c r="I44" s="316">
        <v>14778857.385</v>
      </c>
      <c r="J44" s="316">
        <v>368497</v>
      </c>
      <c r="K44" s="316">
        <v>5580024.6869999999</v>
      </c>
      <c r="L44" s="316">
        <v>221631</v>
      </c>
      <c r="M44" s="316">
        <v>3677030.5449999999</v>
      </c>
      <c r="N44" s="316">
        <v>750130</v>
      </c>
      <c r="O44" s="316">
        <v>14773624.229</v>
      </c>
      <c r="P44" s="316">
        <v>0</v>
      </c>
      <c r="Q44" s="316">
        <v>0</v>
      </c>
      <c r="R44" s="316">
        <v>0</v>
      </c>
      <c r="S44" s="316">
        <v>0</v>
      </c>
      <c r="T44" s="299"/>
      <c r="U44" s="299"/>
      <c r="V44" s="299"/>
      <c r="W44" s="299"/>
      <c r="X44" s="299"/>
      <c r="Y44" s="299"/>
      <c r="Z44" s="299"/>
      <c r="AA44" s="299"/>
      <c r="AB44" s="299"/>
      <c r="AC44" s="299"/>
      <c r="AD44" s="299"/>
      <c r="AE44" s="299"/>
      <c r="AF44" s="299"/>
      <c r="AG44" s="299"/>
      <c r="AH44" s="299"/>
      <c r="AI44" s="299"/>
      <c r="AJ44" s="299"/>
      <c r="AK44" s="299"/>
      <c r="AL44" s="299"/>
      <c r="AM44" s="299"/>
      <c r="AN44" s="299"/>
      <c r="AO44" s="299"/>
      <c r="AP44" s="299"/>
      <c r="AQ44" s="299"/>
      <c r="AR44" s="299"/>
      <c r="AS44" s="299"/>
      <c r="AT44" s="299"/>
      <c r="AU44" s="299"/>
      <c r="AV44" s="299"/>
      <c r="AW44" s="299"/>
      <c r="AX44" s="299"/>
      <c r="AY44" s="299"/>
      <c r="AZ44" s="299"/>
      <c r="BA44" s="299"/>
      <c r="BB44" s="299"/>
      <c r="BC44" s="299"/>
      <c r="BD44" s="299"/>
      <c r="BE44" s="299"/>
      <c r="BF44" s="299"/>
      <c r="BG44" s="299"/>
      <c r="BH44" s="299"/>
      <c r="BI44" s="299"/>
      <c r="BJ44" s="299"/>
      <c r="BK44" s="299"/>
      <c r="BL44" s="299"/>
      <c r="BM44" s="299"/>
      <c r="BN44" s="299"/>
      <c r="BO44" s="299"/>
      <c r="BP44" s="299"/>
      <c r="BQ44" s="299"/>
      <c r="BR44" s="299"/>
      <c r="BS44" s="299"/>
      <c r="BT44" s="299"/>
      <c r="BU44" s="299"/>
      <c r="BV44" s="299"/>
      <c r="BW44" s="299"/>
      <c r="BX44" s="299"/>
      <c r="BY44" s="299"/>
      <c r="BZ44" s="299"/>
      <c r="CA44" s="299"/>
      <c r="CB44" s="299"/>
      <c r="CC44" s="299"/>
      <c r="CD44" s="299"/>
      <c r="CE44" s="299"/>
      <c r="CF44" s="299"/>
      <c r="CG44" s="299"/>
      <c r="CH44" s="299"/>
      <c r="CI44" s="299"/>
      <c r="CJ44" s="299"/>
      <c r="CK44" s="299"/>
      <c r="CL44" s="299"/>
      <c r="CM44" s="299"/>
      <c r="CN44" s="299"/>
      <c r="CO44" s="299"/>
      <c r="CP44" s="299"/>
      <c r="CQ44" s="299"/>
      <c r="CR44" s="299"/>
      <c r="CS44" s="299"/>
      <c r="CT44" s="299"/>
      <c r="CU44" s="299"/>
      <c r="CV44" s="299"/>
      <c r="CW44" s="299"/>
      <c r="CX44" s="299"/>
      <c r="CY44" s="299"/>
      <c r="CZ44" s="299"/>
      <c r="DA44" s="299"/>
      <c r="DB44" s="299"/>
      <c r="DC44" s="299"/>
      <c r="DD44" s="299"/>
      <c r="DE44" s="299"/>
      <c r="DF44" s="299"/>
      <c r="DG44" s="299"/>
    </row>
    <row r="45" spans="1:111" s="317" customFormat="1" ht="15.75" customHeight="1">
      <c r="A45" s="315" t="s">
        <v>567</v>
      </c>
      <c r="B45" s="316">
        <v>4801564</v>
      </c>
      <c r="C45" s="316">
        <v>54177294.963</v>
      </c>
      <c r="D45" s="316">
        <v>2898026</v>
      </c>
      <c r="E45" s="316">
        <v>29639556.712000001</v>
      </c>
      <c r="F45" s="316">
        <v>1009853</v>
      </c>
      <c r="G45" s="316">
        <v>10164599.336999999</v>
      </c>
      <c r="H45" s="316">
        <v>511862</v>
      </c>
      <c r="I45" s="316">
        <v>7545718.5279999999</v>
      </c>
      <c r="J45" s="316">
        <v>193529</v>
      </c>
      <c r="K45" s="316">
        <v>3107919.335</v>
      </c>
      <c r="L45" s="316">
        <v>106227</v>
      </c>
      <c r="M45" s="316">
        <v>1775008.19</v>
      </c>
      <c r="N45" s="316">
        <v>390951</v>
      </c>
      <c r="O45" s="316">
        <v>7509178.3959999997</v>
      </c>
      <c r="P45" s="316">
        <v>0</v>
      </c>
      <c r="Q45" s="316">
        <v>0</v>
      </c>
      <c r="R45" s="316">
        <v>0</v>
      </c>
      <c r="S45" s="316">
        <v>0</v>
      </c>
      <c r="T45" s="299"/>
      <c r="U45" s="299"/>
      <c r="V45" s="299"/>
      <c r="W45" s="299"/>
      <c r="X45" s="299"/>
      <c r="Y45" s="299"/>
      <c r="Z45" s="299"/>
      <c r="AA45" s="299"/>
      <c r="AB45" s="299"/>
      <c r="AC45" s="299"/>
      <c r="AD45" s="299"/>
      <c r="AE45" s="299"/>
      <c r="AF45" s="299"/>
      <c r="AG45" s="299"/>
      <c r="AH45" s="299"/>
      <c r="AI45" s="299"/>
      <c r="AJ45" s="299"/>
      <c r="AK45" s="299"/>
      <c r="AL45" s="299"/>
      <c r="AM45" s="299"/>
      <c r="AN45" s="299"/>
      <c r="AO45" s="299"/>
      <c r="AP45" s="299"/>
      <c r="AQ45" s="299"/>
      <c r="AR45" s="299"/>
      <c r="AS45" s="299"/>
      <c r="AT45" s="299"/>
      <c r="AU45" s="299"/>
      <c r="AV45" s="299"/>
      <c r="AW45" s="299"/>
      <c r="AX45" s="299"/>
      <c r="AY45" s="299"/>
      <c r="AZ45" s="299"/>
      <c r="BA45" s="299"/>
      <c r="BB45" s="299"/>
      <c r="BC45" s="299"/>
      <c r="BD45" s="299"/>
      <c r="BE45" s="299"/>
      <c r="BF45" s="299"/>
      <c r="BG45" s="299"/>
      <c r="BH45" s="299"/>
      <c r="BI45" s="299"/>
      <c r="BJ45" s="299"/>
      <c r="BK45" s="299"/>
      <c r="BL45" s="299"/>
      <c r="BM45" s="299"/>
      <c r="BN45" s="299"/>
      <c r="BO45" s="299"/>
      <c r="BP45" s="299"/>
      <c r="BQ45" s="299"/>
      <c r="BR45" s="299"/>
      <c r="BS45" s="299"/>
      <c r="BT45" s="299"/>
      <c r="BU45" s="299"/>
      <c r="BV45" s="299"/>
      <c r="BW45" s="299"/>
      <c r="BX45" s="299"/>
      <c r="BY45" s="299"/>
      <c r="BZ45" s="299"/>
      <c r="CA45" s="299"/>
      <c r="CB45" s="299"/>
      <c r="CC45" s="299"/>
      <c r="CD45" s="299"/>
      <c r="CE45" s="299"/>
      <c r="CF45" s="299"/>
      <c r="CG45" s="299"/>
      <c r="CH45" s="299"/>
      <c r="CI45" s="299"/>
      <c r="CJ45" s="299"/>
      <c r="CK45" s="299"/>
      <c r="CL45" s="299"/>
      <c r="CM45" s="299"/>
      <c r="CN45" s="299"/>
      <c r="CO45" s="299"/>
      <c r="CP45" s="299"/>
      <c r="CQ45" s="299"/>
      <c r="CR45" s="299"/>
      <c r="CS45" s="299"/>
      <c r="CT45" s="299"/>
      <c r="CU45" s="299"/>
      <c r="CV45" s="299"/>
      <c r="CW45" s="299"/>
      <c r="CX45" s="299"/>
      <c r="CY45" s="299"/>
      <c r="CZ45" s="299"/>
      <c r="DA45" s="299"/>
      <c r="DB45" s="299"/>
      <c r="DC45" s="299"/>
      <c r="DD45" s="299"/>
      <c r="DE45" s="299"/>
      <c r="DF45" s="299"/>
      <c r="DG45" s="299"/>
    </row>
    <row r="46" spans="1:111" s="317" customFormat="1" ht="15.75" customHeight="1">
      <c r="A46" s="315" t="s">
        <v>568</v>
      </c>
      <c r="B46" s="316">
        <v>2526876</v>
      </c>
      <c r="C46" s="316">
        <v>31533077.017000001</v>
      </c>
      <c r="D46" s="316">
        <v>1429719</v>
      </c>
      <c r="E46" s="316">
        <v>17359940.416999999</v>
      </c>
      <c r="F46" s="316">
        <v>542273</v>
      </c>
      <c r="G46" s="316">
        <v>5885811.7180000003</v>
      </c>
      <c r="H46" s="316">
        <v>232475</v>
      </c>
      <c r="I46" s="316">
        <v>3783706.1320000002</v>
      </c>
      <c r="J46" s="316">
        <v>98171</v>
      </c>
      <c r="K46" s="316">
        <v>1581133.588</v>
      </c>
      <c r="L46" s="316">
        <v>42284</v>
      </c>
      <c r="M46" s="316">
        <v>896941.49899999995</v>
      </c>
      <c r="N46" s="316">
        <v>230695</v>
      </c>
      <c r="O46" s="316">
        <v>4773339.5020000003</v>
      </c>
      <c r="P46" s="316">
        <v>0</v>
      </c>
      <c r="Q46" s="316">
        <v>0</v>
      </c>
      <c r="R46" s="316">
        <v>0</v>
      </c>
      <c r="S46" s="316">
        <v>0</v>
      </c>
      <c r="T46" s="299"/>
      <c r="U46" s="299"/>
      <c r="V46" s="299"/>
      <c r="W46" s="299"/>
      <c r="X46" s="299"/>
      <c r="Y46" s="299"/>
      <c r="Z46" s="299"/>
      <c r="AA46" s="299"/>
      <c r="AB46" s="299"/>
      <c r="AC46" s="299"/>
      <c r="AD46" s="299"/>
      <c r="AE46" s="299"/>
      <c r="AF46" s="299"/>
      <c r="AG46" s="299"/>
      <c r="AH46" s="299"/>
      <c r="AI46" s="299"/>
      <c r="AJ46" s="299"/>
      <c r="AK46" s="299"/>
      <c r="AL46" s="299"/>
      <c r="AM46" s="299"/>
      <c r="AN46" s="299"/>
      <c r="AO46" s="299"/>
      <c r="AP46" s="299"/>
      <c r="AQ46" s="299"/>
      <c r="AR46" s="299"/>
      <c r="AS46" s="299"/>
      <c r="AT46" s="299"/>
      <c r="AU46" s="299"/>
      <c r="AV46" s="299"/>
      <c r="AW46" s="299"/>
      <c r="AX46" s="299"/>
      <c r="AY46" s="299"/>
      <c r="AZ46" s="299"/>
      <c r="BA46" s="299"/>
      <c r="BB46" s="299"/>
      <c r="BC46" s="299"/>
      <c r="BD46" s="299"/>
      <c r="BE46" s="299"/>
      <c r="BF46" s="299"/>
      <c r="BG46" s="299"/>
      <c r="BH46" s="299"/>
      <c r="BI46" s="299"/>
      <c r="BJ46" s="299"/>
      <c r="BK46" s="299"/>
      <c r="BL46" s="299"/>
      <c r="BM46" s="299"/>
      <c r="BN46" s="299"/>
      <c r="BO46" s="299"/>
      <c r="BP46" s="299"/>
      <c r="BQ46" s="299"/>
      <c r="BR46" s="299"/>
      <c r="BS46" s="299"/>
      <c r="BT46" s="299"/>
      <c r="BU46" s="299"/>
      <c r="BV46" s="299"/>
      <c r="BW46" s="299"/>
      <c r="BX46" s="299"/>
      <c r="BY46" s="299"/>
      <c r="BZ46" s="299"/>
      <c r="CA46" s="299"/>
      <c r="CB46" s="299"/>
      <c r="CC46" s="299"/>
      <c r="CD46" s="299"/>
      <c r="CE46" s="299"/>
      <c r="CF46" s="299"/>
      <c r="CG46" s="299"/>
      <c r="CH46" s="299"/>
      <c r="CI46" s="299"/>
      <c r="CJ46" s="299"/>
      <c r="CK46" s="299"/>
      <c r="CL46" s="299"/>
      <c r="CM46" s="299"/>
      <c r="CN46" s="299"/>
      <c r="CO46" s="299"/>
      <c r="CP46" s="299"/>
      <c r="CQ46" s="299"/>
      <c r="CR46" s="299"/>
      <c r="CS46" s="299"/>
      <c r="CT46" s="299"/>
      <c r="CU46" s="299"/>
      <c r="CV46" s="299"/>
      <c r="CW46" s="299"/>
      <c r="CX46" s="299"/>
      <c r="CY46" s="299"/>
      <c r="CZ46" s="299"/>
      <c r="DA46" s="299"/>
      <c r="DB46" s="299"/>
      <c r="DC46" s="299"/>
      <c r="DD46" s="299"/>
      <c r="DE46" s="299"/>
      <c r="DF46" s="299"/>
      <c r="DG46" s="299"/>
    </row>
    <row r="47" spans="1:111" s="317" customFormat="1" ht="15.75" customHeight="1">
      <c r="A47" s="318" t="s">
        <v>569</v>
      </c>
      <c r="B47" s="319">
        <v>3657251</v>
      </c>
      <c r="C47" s="319">
        <v>44844848.921999998</v>
      </c>
      <c r="D47" s="319">
        <v>2167903</v>
      </c>
      <c r="E47" s="319">
        <v>23194049.094999999</v>
      </c>
      <c r="F47" s="319">
        <v>834999</v>
      </c>
      <c r="G47" s="319">
        <v>8381564.4550000001</v>
      </c>
      <c r="H47" s="319">
        <v>335035</v>
      </c>
      <c r="I47" s="319">
        <v>5527954.6390000004</v>
      </c>
      <c r="J47" s="319">
        <v>130509</v>
      </c>
      <c r="K47" s="319">
        <v>2418610.5729999999</v>
      </c>
      <c r="L47" s="319">
        <v>63172</v>
      </c>
      <c r="M47" s="319">
        <v>1142746.9010000001</v>
      </c>
      <c r="N47" s="319">
        <v>307148</v>
      </c>
      <c r="O47" s="319">
        <v>6702517.4179999996</v>
      </c>
      <c r="P47" s="319">
        <v>0</v>
      </c>
      <c r="Q47" s="319">
        <v>0</v>
      </c>
      <c r="R47" s="319">
        <v>0</v>
      </c>
      <c r="S47" s="319">
        <v>0</v>
      </c>
      <c r="T47" s="299"/>
      <c r="U47" s="299"/>
      <c r="V47" s="299"/>
      <c r="W47" s="299"/>
      <c r="X47" s="299"/>
      <c r="Y47" s="299"/>
      <c r="Z47" s="299"/>
      <c r="AA47" s="299"/>
      <c r="AB47" s="299"/>
      <c r="AC47" s="299"/>
      <c r="AD47" s="299"/>
      <c r="AE47" s="299"/>
      <c r="AF47" s="299"/>
      <c r="AG47" s="299"/>
      <c r="AH47" s="299"/>
      <c r="AI47" s="299"/>
      <c r="AJ47" s="299"/>
      <c r="AK47" s="299"/>
      <c r="AL47" s="299"/>
      <c r="AM47" s="299"/>
      <c r="AN47" s="299"/>
      <c r="AO47" s="299"/>
      <c r="AP47" s="299"/>
      <c r="AQ47" s="299"/>
      <c r="AR47" s="299"/>
      <c r="AS47" s="299"/>
      <c r="AT47" s="299"/>
      <c r="AU47" s="299"/>
      <c r="AV47" s="299"/>
      <c r="AW47" s="299"/>
      <c r="AX47" s="299"/>
      <c r="AY47" s="299"/>
      <c r="AZ47" s="299"/>
      <c r="BA47" s="299"/>
      <c r="BB47" s="299"/>
      <c r="BC47" s="299"/>
      <c r="BD47" s="299"/>
      <c r="BE47" s="299"/>
      <c r="BF47" s="299"/>
      <c r="BG47" s="299"/>
      <c r="BH47" s="299"/>
      <c r="BI47" s="299"/>
      <c r="BJ47" s="299"/>
      <c r="BK47" s="299"/>
      <c r="BL47" s="299"/>
      <c r="BM47" s="299"/>
      <c r="BN47" s="299"/>
      <c r="BO47" s="299"/>
      <c r="BP47" s="299"/>
      <c r="BQ47" s="299"/>
      <c r="BR47" s="299"/>
      <c r="BS47" s="299"/>
      <c r="BT47" s="299"/>
      <c r="BU47" s="299"/>
      <c r="BV47" s="299"/>
      <c r="BW47" s="299"/>
      <c r="BX47" s="299"/>
      <c r="BY47" s="299"/>
      <c r="BZ47" s="299"/>
      <c r="CA47" s="299"/>
      <c r="CB47" s="299"/>
      <c r="CC47" s="299"/>
      <c r="CD47" s="299"/>
      <c r="CE47" s="299"/>
      <c r="CF47" s="299"/>
      <c r="CG47" s="299"/>
      <c r="CH47" s="299"/>
      <c r="CI47" s="299"/>
      <c r="CJ47" s="299"/>
      <c r="CK47" s="299"/>
      <c r="CL47" s="299"/>
      <c r="CM47" s="299"/>
      <c r="CN47" s="299"/>
      <c r="CO47" s="299"/>
      <c r="CP47" s="299"/>
      <c r="CQ47" s="299"/>
      <c r="CR47" s="299"/>
      <c r="CS47" s="299"/>
      <c r="CT47" s="299"/>
      <c r="CU47" s="299"/>
      <c r="CV47" s="299"/>
      <c r="CW47" s="299"/>
      <c r="CX47" s="299"/>
      <c r="CY47" s="299"/>
      <c r="CZ47" s="299"/>
      <c r="DA47" s="299"/>
      <c r="DB47" s="299"/>
      <c r="DC47" s="299"/>
      <c r="DD47" s="299"/>
      <c r="DE47" s="299"/>
      <c r="DF47" s="299"/>
      <c r="DG47" s="299"/>
    </row>
    <row r="48" spans="1:111" s="317" customFormat="1" ht="15.75" customHeight="1">
      <c r="A48" s="315" t="s">
        <v>570</v>
      </c>
      <c r="B48" s="316">
        <v>4469513</v>
      </c>
      <c r="C48" s="316">
        <v>56586724.954999998</v>
      </c>
      <c r="D48" s="316">
        <v>2750104</v>
      </c>
      <c r="E48" s="316">
        <v>30054010.881000001</v>
      </c>
      <c r="F48" s="316">
        <v>976749</v>
      </c>
      <c r="G48" s="316">
        <v>10394817.909</v>
      </c>
      <c r="H48" s="316">
        <v>413708</v>
      </c>
      <c r="I48" s="316">
        <v>7040214.4850000003</v>
      </c>
      <c r="J48" s="316">
        <v>171518</v>
      </c>
      <c r="K48" s="316">
        <v>3083217.0819999999</v>
      </c>
      <c r="L48" s="316">
        <v>80699</v>
      </c>
      <c r="M48" s="316">
        <v>1500254.398</v>
      </c>
      <c r="N48" s="316">
        <v>339727</v>
      </c>
      <c r="O48" s="316">
        <v>7041121.7110000001</v>
      </c>
      <c r="P48" s="316">
        <v>0</v>
      </c>
      <c r="Q48" s="316">
        <v>0</v>
      </c>
      <c r="R48" s="316">
        <v>0</v>
      </c>
      <c r="S48" s="316">
        <v>0</v>
      </c>
      <c r="T48" s="299"/>
      <c r="U48" s="299"/>
      <c r="V48" s="299"/>
      <c r="W48" s="299"/>
      <c r="X48" s="299"/>
      <c r="Y48" s="299"/>
      <c r="Z48" s="299"/>
      <c r="AA48" s="299"/>
      <c r="AB48" s="299"/>
      <c r="AC48" s="299"/>
      <c r="AD48" s="299"/>
      <c r="AE48" s="299"/>
      <c r="AF48" s="299"/>
      <c r="AG48" s="299"/>
      <c r="AH48" s="299"/>
      <c r="AI48" s="299"/>
      <c r="AJ48" s="299"/>
      <c r="AK48" s="299"/>
      <c r="AL48" s="299"/>
      <c r="AM48" s="299"/>
      <c r="AN48" s="299"/>
      <c r="AO48" s="299"/>
      <c r="AP48" s="299"/>
      <c r="AQ48" s="299"/>
      <c r="AR48" s="299"/>
      <c r="AS48" s="299"/>
      <c r="AT48" s="299"/>
      <c r="AU48" s="299"/>
      <c r="AV48" s="299"/>
      <c r="AW48" s="299"/>
      <c r="AX48" s="299"/>
      <c r="AY48" s="299"/>
      <c r="AZ48" s="299"/>
      <c r="BA48" s="299"/>
      <c r="BB48" s="299"/>
      <c r="BC48" s="299"/>
      <c r="BD48" s="299"/>
      <c r="BE48" s="299"/>
      <c r="BF48" s="299"/>
      <c r="BG48" s="299"/>
      <c r="BH48" s="299"/>
      <c r="BI48" s="299"/>
      <c r="BJ48" s="299"/>
      <c r="BK48" s="299"/>
      <c r="BL48" s="299"/>
      <c r="BM48" s="299"/>
      <c r="BN48" s="299"/>
      <c r="BO48" s="299"/>
      <c r="BP48" s="299"/>
      <c r="BQ48" s="299"/>
      <c r="BR48" s="299"/>
      <c r="BS48" s="299"/>
      <c r="BT48" s="299"/>
      <c r="BU48" s="299"/>
      <c r="BV48" s="299"/>
      <c r="BW48" s="299"/>
      <c r="BX48" s="299"/>
      <c r="BY48" s="299"/>
      <c r="BZ48" s="299"/>
      <c r="CA48" s="299"/>
      <c r="CB48" s="299"/>
      <c r="CC48" s="299"/>
      <c r="CD48" s="299"/>
      <c r="CE48" s="299"/>
      <c r="CF48" s="299"/>
      <c r="CG48" s="299"/>
      <c r="CH48" s="299"/>
      <c r="CI48" s="299"/>
      <c r="CJ48" s="299"/>
      <c r="CK48" s="299"/>
      <c r="CL48" s="299"/>
      <c r="CM48" s="299"/>
      <c r="CN48" s="299"/>
      <c r="CO48" s="299"/>
      <c r="CP48" s="299"/>
      <c r="CQ48" s="299"/>
      <c r="CR48" s="299"/>
      <c r="CS48" s="299"/>
      <c r="CT48" s="299"/>
      <c r="CU48" s="299"/>
      <c r="CV48" s="299"/>
      <c r="CW48" s="299"/>
      <c r="CX48" s="299"/>
      <c r="CY48" s="299"/>
      <c r="CZ48" s="299"/>
      <c r="DA48" s="299"/>
      <c r="DB48" s="299"/>
      <c r="DC48" s="299"/>
      <c r="DD48" s="299"/>
      <c r="DE48" s="299"/>
      <c r="DF48" s="299"/>
      <c r="DG48" s="299"/>
    </row>
    <row r="49" spans="1:111" s="317" customFormat="1" ht="15.75" customHeight="1">
      <c r="A49" s="315" t="s">
        <v>571</v>
      </c>
      <c r="B49" s="316">
        <v>2251870</v>
      </c>
      <c r="C49" s="316">
        <v>28325184.155000001</v>
      </c>
      <c r="D49" s="316">
        <v>1079769</v>
      </c>
      <c r="E49" s="316">
        <v>12532462.562999999</v>
      </c>
      <c r="F49" s="316">
        <v>452195</v>
      </c>
      <c r="G49" s="316">
        <v>4558079.72</v>
      </c>
      <c r="H49" s="316">
        <v>208587</v>
      </c>
      <c r="I49" s="316">
        <v>3618595.6719999998</v>
      </c>
      <c r="J49" s="316">
        <v>86251</v>
      </c>
      <c r="K49" s="316">
        <v>1787915.0859999999</v>
      </c>
      <c r="L49" s="316">
        <v>41116</v>
      </c>
      <c r="M49" s="316">
        <v>838923.74899999995</v>
      </c>
      <c r="N49" s="316">
        <v>197533</v>
      </c>
      <c r="O49" s="316">
        <v>4553097.0889999997</v>
      </c>
      <c r="P49" s="316">
        <v>0</v>
      </c>
      <c r="Q49" s="316">
        <v>0</v>
      </c>
      <c r="R49" s="316">
        <v>0</v>
      </c>
      <c r="S49" s="316">
        <v>0</v>
      </c>
      <c r="T49" s="299"/>
      <c r="U49" s="299"/>
      <c r="V49" s="299"/>
      <c r="W49" s="299"/>
      <c r="X49" s="299"/>
      <c r="Y49" s="299"/>
      <c r="Z49" s="299"/>
      <c r="AA49" s="299"/>
      <c r="AB49" s="299"/>
      <c r="AC49" s="299"/>
      <c r="AD49" s="299"/>
      <c r="AE49" s="299"/>
      <c r="AF49" s="299"/>
      <c r="AG49" s="299"/>
      <c r="AH49" s="299"/>
      <c r="AI49" s="299"/>
      <c r="AJ49" s="299"/>
      <c r="AK49" s="299"/>
      <c r="AL49" s="299"/>
      <c r="AM49" s="299"/>
      <c r="AN49" s="299"/>
      <c r="AO49" s="299"/>
      <c r="AP49" s="299"/>
      <c r="AQ49" s="299"/>
      <c r="AR49" s="299"/>
      <c r="AS49" s="299"/>
      <c r="AT49" s="299"/>
      <c r="AU49" s="299"/>
      <c r="AV49" s="299"/>
      <c r="AW49" s="299"/>
      <c r="AX49" s="299"/>
      <c r="AY49" s="299"/>
      <c r="AZ49" s="299"/>
      <c r="BA49" s="299"/>
      <c r="BB49" s="299"/>
      <c r="BC49" s="299"/>
      <c r="BD49" s="299"/>
      <c r="BE49" s="299"/>
      <c r="BF49" s="299"/>
      <c r="BG49" s="299"/>
      <c r="BH49" s="299"/>
      <c r="BI49" s="299"/>
      <c r="BJ49" s="299"/>
      <c r="BK49" s="299"/>
      <c r="BL49" s="299"/>
      <c r="BM49" s="299"/>
      <c r="BN49" s="299"/>
      <c r="BO49" s="299"/>
      <c r="BP49" s="299"/>
      <c r="BQ49" s="299"/>
      <c r="BR49" s="299"/>
      <c r="BS49" s="299"/>
      <c r="BT49" s="299"/>
      <c r="BU49" s="299"/>
      <c r="BV49" s="299"/>
      <c r="BW49" s="299"/>
      <c r="BX49" s="299"/>
      <c r="BY49" s="299"/>
      <c r="BZ49" s="299"/>
      <c r="CA49" s="299"/>
      <c r="CB49" s="299"/>
      <c r="CC49" s="299"/>
      <c r="CD49" s="299"/>
      <c r="CE49" s="299"/>
      <c r="CF49" s="299"/>
      <c r="CG49" s="299"/>
      <c r="CH49" s="299"/>
      <c r="CI49" s="299"/>
      <c r="CJ49" s="299"/>
      <c r="CK49" s="299"/>
      <c r="CL49" s="299"/>
      <c r="CM49" s="299"/>
      <c r="CN49" s="299"/>
      <c r="CO49" s="299"/>
      <c r="CP49" s="299"/>
      <c r="CQ49" s="299"/>
      <c r="CR49" s="299"/>
      <c r="CS49" s="299"/>
      <c r="CT49" s="299"/>
      <c r="CU49" s="299"/>
      <c r="CV49" s="299"/>
      <c r="CW49" s="299"/>
      <c r="CX49" s="299"/>
      <c r="CY49" s="299"/>
      <c r="CZ49" s="299"/>
      <c r="DA49" s="299"/>
      <c r="DB49" s="299"/>
      <c r="DC49" s="299"/>
      <c r="DD49" s="299"/>
      <c r="DE49" s="299"/>
      <c r="DF49" s="299"/>
      <c r="DG49" s="299"/>
    </row>
    <row r="50" spans="1:111" s="317" customFormat="1" ht="15.75" customHeight="1">
      <c r="A50" s="315" t="s">
        <v>572</v>
      </c>
      <c r="B50" s="316">
        <v>20162839</v>
      </c>
      <c r="C50" s="316">
        <v>243356969.98199999</v>
      </c>
      <c r="D50" s="316">
        <v>12016414</v>
      </c>
      <c r="E50" s="316">
        <v>137947684.94999999</v>
      </c>
      <c r="F50" s="316">
        <v>4663414</v>
      </c>
      <c r="G50" s="316">
        <v>53305741.022</v>
      </c>
      <c r="H50" s="316">
        <v>1863593</v>
      </c>
      <c r="I50" s="316">
        <v>28937443.429000001</v>
      </c>
      <c r="J50" s="316">
        <v>807199</v>
      </c>
      <c r="K50" s="316">
        <v>12251213.389</v>
      </c>
      <c r="L50" s="316">
        <v>407876</v>
      </c>
      <c r="M50" s="316">
        <v>7317255.2929999996</v>
      </c>
      <c r="N50" s="316">
        <v>1573153</v>
      </c>
      <c r="O50" s="316">
        <v>29803427.469999999</v>
      </c>
      <c r="P50" s="316">
        <v>0</v>
      </c>
      <c r="Q50" s="316">
        <v>0</v>
      </c>
      <c r="R50" s="316">
        <v>0</v>
      </c>
      <c r="S50" s="316">
        <v>0</v>
      </c>
      <c r="T50" s="299"/>
      <c r="U50" s="299"/>
      <c r="V50" s="299"/>
      <c r="W50" s="299"/>
      <c r="X50" s="299"/>
      <c r="Y50" s="299"/>
      <c r="Z50" s="299"/>
      <c r="AA50" s="299"/>
      <c r="AB50" s="299"/>
      <c r="AC50" s="299"/>
      <c r="AD50" s="299"/>
      <c r="AE50" s="299"/>
      <c r="AF50" s="299"/>
      <c r="AG50" s="299"/>
      <c r="AH50" s="299"/>
      <c r="AI50" s="299"/>
      <c r="AJ50" s="299"/>
      <c r="AK50" s="299"/>
      <c r="AL50" s="299"/>
      <c r="AM50" s="299"/>
      <c r="AN50" s="299"/>
      <c r="AO50" s="299"/>
      <c r="AP50" s="299"/>
      <c r="AQ50" s="299"/>
      <c r="AR50" s="299"/>
      <c r="AS50" s="299"/>
      <c r="AT50" s="299"/>
      <c r="AU50" s="299"/>
      <c r="AV50" s="299"/>
      <c r="AW50" s="299"/>
      <c r="AX50" s="299"/>
      <c r="AY50" s="299"/>
      <c r="AZ50" s="299"/>
      <c r="BA50" s="299"/>
      <c r="BB50" s="299"/>
      <c r="BC50" s="299"/>
      <c r="BD50" s="299"/>
      <c r="BE50" s="299"/>
      <c r="BF50" s="299"/>
      <c r="BG50" s="299"/>
      <c r="BH50" s="299"/>
      <c r="BI50" s="299"/>
      <c r="BJ50" s="299"/>
      <c r="BK50" s="299"/>
      <c r="BL50" s="299"/>
      <c r="BM50" s="299"/>
      <c r="BN50" s="299"/>
      <c r="BO50" s="299"/>
      <c r="BP50" s="299"/>
      <c r="BQ50" s="299"/>
      <c r="BR50" s="299"/>
      <c r="BS50" s="299"/>
      <c r="BT50" s="299"/>
      <c r="BU50" s="299"/>
      <c r="BV50" s="299"/>
      <c r="BW50" s="299"/>
      <c r="BX50" s="299"/>
      <c r="BY50" s="299"/>
      <c r="BZ50" s="299"/>
      <c r="CA50" s="299"/>
      <c r="CB50" s="299"/>
      <c r="CC50" s="299"/>
      <c r="CD50" s="299"/>
      <c r="CE50" s="299"/>
      <c r="CF50" s="299"/>
      <c r="CG50" s="299"/>
      <c r="CH50" s="299"/>
      <c r="CI50" s="299"/>
      <c r="CJ50" s="299"/>
      <c r="CK50" s="299"/>
      <c r="CL50" s="299"/>
      <c r="CM50" s="299"/>
      <c r="CN50" s="299"/>
      <c r="CO50" s="299"/>
      <c r="CP50" s="299"/>
      <c r="CQ50" s="299"/>
      <c r="CR50" s="299"/>
      <c r="CS50" s="299"/>
      <c r="CT50" s="299"/>
      <c r="CU50" s="299"/>
      <c r="CV50" s="299"/>
      <c r="CW50" s="299"/>
      <c r="CX50" s="299"/>
      <c r="CY50" s="299"/>
      <c r="CZ50" s="299"/>
      <c r="DA50" s="299"/>
      <c r="DB50" s="299"/>
      <c r="DC50" s="299"/>
      <c r="DD50" s="299"/>
      <c r="DE50" s="299"/>
      <c r="DF50" s="299"/>
      <c r="DG50" s="299"/>
    </row>
    <row r="51" spans="1:111" s="317" customFormat="1" ht="15.75" customHeight="1">
      <c r="A51" s="315" t="s">
        <v>573</v>
      </c>
      <c r="B51" s="316">
        <v>3268236</v>
      </c>
      <c r="C51" s="316">
        <v>36299999.608000003</v>
      </c>
      <c r="D51" s="316">
        <v>1876482</v>
      </c>
      <c r="E51" s="316">
        <v>20624755.118999999</v>
      </c>
      <c r="F51" s="316">
        <v>769156</v>
      </c>
      <c r="G51" s="316">
        <v>7631561.5049999999</v>
      </c>
      <c r="H51" s="316">
        <v>360713</v>
      </c>
      <c r="I51" s="316">
        <v>5091284.1509999996</v>
      </c>
      <c r="J51" s="316">
        <v>165297</v>
      </c>
      <c r="K51" s="316">
        <v>2677482.0469999998</v>
      </c>
      <c r="L51" s="316">
        <v>54717</v>
      </c>
      <c r="M51" s="316">
        <v>953914.15099999995</v>
      </c>
      <c r="N51" s="316">
        <v>327790</v>
      </c>
      <c r="O51" s="316">
        <v>6268517.0060000001</v>
      </c>
      <c r="P51" s="316">
        <v>0</v>
      </c>
      <c r="Q51" s="316">
        <v>0</v>
      </c>
      <c r="R51" s="316">
        <v>0</v>
      </c>
      <c r="S51" s="316">
        <v>0</v>
      </c>
      <c r="T51" s="299"/>
      <c r="U51" s="299"/>
      <c r="V51" s="299"/>
      <c r="W51" s="299"/>
      <c r="X51" s="299"/>
      <c r="Y51" s="299"/>
      <c r="Z51" s="299"/>
      <c r="AA51" s="299"/>
      <c r="AB51" s="299"/>
      <c r="AC51" s="299"/>
      <c r="AD51" s="299"/>
      <c r="AE51" s="299"/>
      <c r="AF51" s="299"/>
      <c r="AG51" s="299"/>
      <c r="AH51" s="299"/>
      <c r="AI51" s="299"/>
      <c r="AJ51" s="299"/>
      <c r="AK51" s="299"/>
      <c r="AL51" s="299"/>
      <c r="AM51" s="299"/>
      <c r="AN51" s="299"/>
      <c r="AO51" s="299"/>
      <c r="AP51" s="299"/>
      <c r="AQ51" s="299"/>
      <c r="AR51" s="299"/>
      <c r="AS51" s="299"/>
      <c r="AT51" s="299"/>
      <c r="AU51" s="299"/>
      <c r="AV51" s="299"/>
      <c r="AW51" s="299"/>
      <c r="AX51" s="299"/>
      <c r="AY51" s="299"/>
      <c r="AZ51" s="299"/>
      <c r="BA51" s="299"/>
      <c r="BB51" s="299"/>
      <c r="BC51" s="299"/>
      <c r="BD51" s="299"/>
      <c r="BE51" s="299"/>
      <c r="BF51" s="299"/>
      <c r="BG51" s="299"/>
      <c r="BH51" s="299"/>
      <c r="BI51" s="299"/>
      <c r="BJ51" s="299"/>
      <c r="BK51" s="299"/>
      <c r="BL51" s="299"/>
      <c r="BM51" s="299"/>
      <c r="BN51" s="299"/>
      <c r="BO51" s="299"/>
      <c r="BP51" s="299"/>
      <c r="BQ51" s="299"/>
      <c r="BR51" s="299"/>
      <c r="BS51" s="299"/>
      <c r="BT51" s="299"/>
      <c r="BU51" s="299"/>
      <c r="BV51" s="299"/>
      <c r="BW51" s="299"/>
      <c r="BX51" s="299"/>
      <c r="BY51" s="299"/>
      <c r="BZ51" s="299"/>
      <c r="CA51" s="299"/>
      <c r="CB51" s="299"/>
      <c r="CC51" s="299"/>
      <c r="CD51" s="299"/>
      <c r="CE51" s="299"/>
      <c r="CF51" s="299"/>
      <c r="CG51" s="299"/>
      <c r="CH51" s="299"/>
      <c r="CI51" s="299"/>
      <c r="CJ51" s="299"/>
      <c r="CK51" s="299"/>
      <c r="CL51" s="299"/>
      <c r="CM51" s="299"/>
      <c r="CN51" s="299"/>
      <c r="CO51" s="299"/>
      <c r="CP51" s="299"/>
      <c r="CQ51" s="299"/>
      <c r="CR51" s="299"/>
      <c r="CS51" s="299"/>
      <c r="CT51" s="299"/>
      <c r="CU51" s="299"/>
      <c r="CV51" s="299"/>
      <c r="CW51" s="299"/>
      <c r="CX51" s="299"/>
      <c r="CY51" s="299"/>
      <c r="CZ51" s="299"/>
      <c r="DA51" s="299"/>
      <c r="DB51" s="299"/>
      <c r="DC51" s="299"/>
      <c r="DD51" s="299"/>
      <c r="DE51" s="299"/>
      <c r="DF51" s="299"/>
      <c r="DG51" s="299"/>
    </row>
    <row r="52" spans="1:111" s="317" customFormat="1" ht="15.75" customHeight="1">
      <c r="A52" s="318" t="s">
        <v>574</v>
      </c>
      <c r="B52" s="319">
        <v>4580444</v>
      </c>
      <c r="C52" s="319">
        <v>53724224.431000002</v>
      </c>
      <c r="D52" s="319">
        <v>2619897</v>
      </c>
      <c r="E52" s="319">
        <v>28469085.441</v>
      </c>
      <c r="F52" s="319">
        <v>940257</v>
      </c>
      <c r="G52" s="319">
        <v>9983241.8320000004</v>
      </c>
      <c r="H52" s="319">
        <v>485317</v>
      </c>
      <c r="I52" s="319">
        <v>7156677.7719999999</v>
      </c>
      <c r="J52" s="319">
        <v>223731</v>
      </c>
      <c r="K52" s="319">
        <v>3762677.2560000001</v>
      </c>
      <c r="L52" s="319">
        <v>92544</v>
      </c>
      <c r="M52" s="319">
        <v>1483260.4180000001</v>
      </c>
      <c r="N52" s="319">
        <v>416893</v>
      </c>
      <c r="O52" s="319">
        <v>7962328.2819999997</v>
      </c>
      <c r="P52" s="319">
        <v>0</v>
      </c>
      <c r="Q52" s="319">
        <v>0</v>
      </c>
      <c r="R52" s="319">
        <v>0</v>
      </c>
      <c r="S52" s="319">
        <v>0</v>
      </c>
      <c r="T52" s="299"/>
      <c r="U52" s="299"/>
      <c r="V52" s="299"/>
      <c r="W52" s="299"/>
      <c r="X52" s="299"/>
      <c r="Y52" s="299"/>
      <c r="Z52" s="299"/>
      <c r="AA52" s="299"/>
      <c r="AB52" s="299"/>
      <c r="AC52" s="299"/>
      <c r="AD52" s="299"/>
      <c r="AE52" s="299"/>
      <c r="AF52" s="299"/>
      <c r="AG52" s="299"/>
      <c r="AH52" s="299"/>
      <c r="AI52" s="299"/>
      <c r="AJ52" s="299"/>
      <c r="AK52" s="299"/>
      <c r="AL52" s="299"/>
      <c r="AM52" s="299"/>
      <c r="AN52" s="299"/>
      <c r="AO52" s="299"/>
      <c r="AP52" s="299"/>
      <c r="AQ52" s="299"/>
      <c r="AR52" s="299"/>
      <c r="AS52" s="299"/>
      <c r="AT52" s="299"/>
      <c r="AU52" s="299"/>
      <c r="AV52" s="299"/>
      <c r="AW52" s="299"/>
      <c r="AX52" s="299"/>
      <c r="AY52" s="299"/>
      <c r="AZ52" s="299"/>
      <c r="BA52" s="299"/>
      <c r="BB52" s="299"/>
      <c r="BC52" s="299"/>
      <c r="BD52" s="299"/>
      <c r="BE52" s="299"/>
      <c r="BF52" s="299"/>
      <c r="BG52" s="299"/>
      <c r="BH52" s="299"/>
      <c r="BI52" s="299"/>
      <c r="BJ52" s="299"/>
      <c r="BK52" s="299"/>
      <c r="BL52" s="299"/>
      <c r="BM52" s="299"/>
      <c r="BN52" s="299"/>
      <c r="BO52" s="299"/>
      <c r="BP52" s="299"/>
      <c r="BQ52" s="299"/>
      <c r="BR52" s="299"/>
      <c r="BS52" s="299"/>
      <c r="BT52" s="299"/>
      <c r="BU52" s="299"/>
      <c r="BV52" s="299"/>
      <c r="BW52" s="299"/>
      <c r="BX52" s="299"/>
      <c r="BY52" s="299"/>
      <c r="BZ52" s="299"/>
      <c r="CA52" s="299"/>
      <c r="CB52" s="299"/>
      <c r="CC52" s="299"/>
      <c r="CD52" s="299"/>
      <c r="CE52" s="299"/>
      <c r="CF52" s="299"/>
      <c r="CG52" s="299"/>
      <c r="CH52" s="299"/>
      <c r="CI52" s="299"/>
      <c r="CJ52" s="299"/>
      <c r="CK52" s="299"/>
      <c r="CL52" s="299"/>
      <c r="CM52" s="299"/>
      <c r="CN52" s="299"/>
      <c r="CO52" s="299"/>
      <c r="CP52" s="299"/>
      <c r="CQ52" s="299"/>
      <c r="CR52" s="299"/>
      <c r="CS52" s="299"/>
      <c r="CT52" s="299"/>
      <c r="CU52" s="299"/>
      <c r="CV52" s="299"/>
      <c r="CW52" s="299"/>
      <c r="CX52" s="299"/>
      <c r="CY52" s="299"/>
      <c r="CZ52" s="299"/>
      <c r="DA52" s="299"/>
      <c r="DB52" s="299"/>
      <c r="DC52" s="299"/>
      <c r="DD52" s="299"/>
      <c r="DE52" s="299"/>
      <c r="DF52" s="299"/>
      <c r="DG52" s="299"/>
    </row>
    <row r="53" spans="1:111" s="317" customFormat="1" ht="15.75" customHeight="1">
      <c r="A53" s="315" t="s">
        <v>575</v>
      </c>
      <c r="B53" s="316">
        <v>6386849</v>
      </c>
      <c r="C53" s="316">
        <v>77109440.513999999</v>
      </c>
      <c r="D53" s="316">
        <v>3665846</v>
      </c>
      <c r="E53" s="316">
        <v>41068525.057999998</v>
      </c>
      <c r="F53" s="316">
        <v>1546600</v>
      </c>
      <c r="G53" s="316">
        <v>16170760.933</v>
      </c>
      <c r="H53" s="316">
        <v>658088</v>
      </c>
      <c r="I53" s="316">
        <v>10200552.15</v>
      </c>
      <c r="J53" s="316">
        <v>287015</v>
      </c>
      <c r="K53" s="316">
        <v>5423755.659</v>
      </c>
      <c r="L53" s="316">
        <v>120779</v>
      </c>
      <c r="M53" s="316">
        <v>2076216.247</v>
      </c>
      <c r="N53" s="316">
        <v>524347</v>
      </c>
      <c r="O53" s="316">
        <v>10172334.584000001</v>
      </c>
      <c r="P53" s="316">
        <v>0</v>
      </c>
      <c r="Q53" s="316">
        <v>0</v>
      </c>
      <c r="R53" s="316">
        <v>0</v>
      </c>
      <c r="S53" s="316">
        <v>0</v>
      </c>
      <c r="T53" s="299"/>
      <c r="U53" s="299"/>
      <c r="V53" s="299"/>
      <c r="W53" s="299"/>
      <c r="X53" s="299"/>
      <c r="Y53" s="299"/>
      <c r="Z53" s="299"/>
      <c r="AA53" s="299"/>
      <c r="AB53" s="299"/>
      <c r="AC53" s="299"/>
      <c r="AD53" s="299"/>
      <c r="AE53" s="299"/>
      <c r="AF53" s="299"/>
      <c r="AG53" s="299"/>
      <c r="AH53" s="299"/>
      <c r="AI53" s="299"/>
      <c r="AJ53" s="299"/>
      <c r="AK53" s="299"/>
      <c r="AL53" s="299"/>
      <c r="AM53" s="299"/>
      <c r="AN53" s="299"/>
      <c r="AO53" s="299"/>
      <c r="AP53" s="299"/>
      <c r="AQ53" s="299"/>
      <c r="AR53" s="299"/>
      <c r="AS53" s="299"/>
      <c r="AT53" s="299"/>
      <c r="AU53" s="299"/>
      <c r="AV53" s="299"/>
      <c r="AW53" s="299"/>
      <c r="AX53" s="299"/>
      <c r="AY53" s="299"/>
      <c r="AZ53" s="299"/>
      <c r="BA53" s="299"/>
      <c r="BB53" s="299"/>
      <c r="BC53" s="299"/>
      <c r="BD53" s="299"/>
      <c r="BE53" s="299"/>
      <c r="BF53" s="299"/>
      <c r="BG53" s="299"/>
      <c r="BH53" s="299"/>
      <c r="BI53" s="299"/>
      <c r="BJ53" s="299"/>
      <c r="BK53" s="299"/>
      <c r="BL53" s="299"/>
      <c r="BM53" s="299"/>
      <c r="BN53" s="299"/>
      <c r="BO53" s="299"/>
      <c r="BP53" s="299"/>
      <c r="BQ53" s="299"/>
      <c r="BR53" s="299"/>
      <c r="BS53" s="299"/>
      <c r="BT53" s="299"/>
      <c r="BU53" s="299"/>
      <c r="BV53" s="299"/>
      <c r="BW53" s="299"/>
      <c r="BX53" s="299"/>
      <c r="BY53" s="299"/>
      <c r="BZ53" s="299"/>
      <c r="CA53" s="299"/>
      <c r="CB53" s="299"/>
      <c r="CC53" s="299"/>
      <c r="CD53" s="299"/>
      <c r="CE53" s="299"/>
      <c r="CF53" s="299"/>
      <c r="CG53" s="299"/>
      <c r="CH53" s="299"/>
      <c r="CI53" s="299"/>
      <c r="CJ53" s="299"/>
      <c r="CK53" s="299"/>
      <c r="CL53" s="299"/>
      <c r="CM53" s="299"/>
      <c r="CN53" s="299"/>
      <c r="CO53" s="299"/>
      <c r="CP53" s="299"/>
      <c r="CQ53" s="299"/>
      <c r="CR53" s="299"/>
      <c r="CS53" s="299"/>
      <c r="CT53" s="299"/>
      <c r="CU53" s="299"/>
      <c r="CV53" s="299"/>
      <c r="CW53" s="299"/>
      <c r="CX53" s="299"/>
      <c r="CY53" s="299"/>
      <c r="CZ53" s="299"/>
      <c r="DA53" s="299"/>
      <c r="DB53" s="299"/>
      <c r="DC53" s="299"/>
      <c r="DD53" s="299"/>
      <c r="DE53" s="299"/>
      <c r="DF53" s="299"/>
      <c r="DG53" s="299"/>
    </row>
    <row r="54" spans="1:111" s="317" customFormat="1" ht="15.75" customHeight="1">
      <c r="A54" s="315" t="s">
        <v>576</v>
      </c>
      <c r="B54" s="316">
        <v>3971393</v>
      </c>
      <c r="C54" s="316">
        <v>48635159.328000002</v>
      </c>
      <c r="D54" s="316">
        <v>2260858</v>
      </c>
      <c r="E54" s="316">
        <v>25703270.098999999</v>
      </c>
      <c r="F54" s="316">
        <v>929342</v>
      </c>
      <c r="G54" s="316">
        <v>9548220.0240000002</v>
      </c>
      <c r="H54" s="316">
        <v>433778</v>
      </c>
      <c r="I54" s="316">
        <v>7141362.6119999997</v>
      </c>
      <c r="J54" s="316">
        <v>184921</v>
      </c>
      <c r="K54" s="316">
        <v>3424597.236</v>
      </c>
      <c r="L54" s="316">
        <v>79209</v>
      </c>
      <c r="M54" s="316">
        <v>1411931.084</v>
      </c>
      <c r="N54" s="316">
        <v>368007</v>
      </c>
      <c r="O54" s="316">
        <v>7796079.625</v>
      </c>
      <c r="P54" s="316">
        <v>0</v>
      </c>
      <c r="Q54" s="316">
        <v>0</v>
      </c>
      <c r="R54" s="316">
        <v>0</v>
      </c>
      <c r="S54" s="316">
        <v>0</v>
      </c>
      <c r="T54" s="299"/>
      <c r="U54" s="299"/>
      <c r="V54" s="299"/>
      <c r="W54" s="299"/>
      <c r="X54" s="299"/>
      <c r="Y54" s="299"/>
      <c r="Z54" s="299"/>
      <c r="AA54" s="299"/>
      <c r="AB54" s="299"/>
      <c r="AC54" s="299"/>
      <c r="AD54" s="299"/>
      <c r="AE54" s="299"/>
      <c r="AF54" s="299"/>
      <c r="AG54" s="299"/>
      <c r="AH54" s="299"/>
      <c r="AI54" s="299"/>
      <c r="AJ54" s="299"/>
      <c r="AK54" s="299"/>
      <c r="AL54" s="299"/>
      <c r="AM54" s="299"/>
      <c r="AN54" s="299"/>
      <c r="AO54" s="299"/>
      <c r="AP54" s="299"/>
      <c r="AQ54" s="299"/>
      <c r="AR54" s="299"/>
      <c r="AS54" s="299"/>
      <c r="AT54" s="299"/>
      <c r="AU54" s="299"/>
      <c r="AV54" s="299"/>
      <c r="AW54" s="299"/>
      <c r="AX54" s="299"/>
      <c r="AY54" s="299"/>
      <c r="AZ54" s="299"/>
      <c r="BA54" s="299"/>
      <c r="BB54" s="299"/>
      <c r="BC54" s="299"/>
      <c r="BD54" s="299"/>
      <c r="BE54" s="299"/>
      <c r="BF54" s="299"/>
      <c r="BG54" s="299"/>
      <c r="BH54" s="299"/>
      <c r="BI54" s="299"/>
      <c r="BJ54" s="299"/>
      <c r="BK54" s="299"/>
      <c r="BL54" s="299"/>
      <c r="BM54" s="299"/>
      <c r="BN54" s="299"/>
      <c r="BO54" s="299"/>
      <c r="BP54" s="299"/>
      <c r="BQ54" s="299"/>
      <c r="BR54" s="299"/>
      <c r="BS54" s="299"/>
      <c r="BT54" s="299"/>
      <c r="BU54" s="299"/>
      <c r="BV54" s="299"/>
      <c r="BW54" s="299"/>
      <c r="BX54" s="299"/>
      <c r="BY54" s="299"/>
      <c r="BZ54" s="299"/>
      <c r="CA54" s="299"/>
      <c r="CB54" s="299"/>
      <c r="CC54" s="299"/>
      <c r="CD54" s="299"/>
      <c r="CE54" s="299"/>
      <c r="CF54" s="299"/>
      <c r="CG54" s="299"/>
      <c r="CH54" s="299"/>
      <c r="CI54" s="299"/>
      <c r="CJ54" s="299"/>
      <c r="CK54" s="299"/>
      <c r="CL54" s="299"/>
      <c r="CM54" s="299"/>
      <c r="CN54" s="299"/>
      <c r="CO54" s="299"/>
      <c r="CP54" s="299"/>
      <c r="CQ54" s="299"/>
      <c r="CR54" s="299"/>
      <c r="CS54" s="299"/>
      <c r="CT54" s="299"/>
      <c r="CU54" s="299"/>
      <c r="CV54" s="299"/>
      <c r="CW54" s="299"/>
      <c r="CX54" s="299"/>
      <c r="CY54" s="299"/>
      <c r="CZ54" s="299"/>
      <c r="DA54" s="299"/>
      <c r="DB54" s="299"/>
      <c r="DC54" s="299"/>
      <c r="DD54" s="299"/>
      <c r="DE54" s="299"/>
      <c r="DF54" s="299"/>
      <c r="DG54" s="299"/>
    </row>
    <row r="55" spans="1:111" s="317" customFormat="1" ht="15.75" customHeight="1">
      <c r="A55" s="315" t="s">
        <v>577</v>
      </c>
      <c r="B55" s="316">
        <v>3800058</v>
      </c>
      <c r="C55" s="316">
        <v>44983071.762000002</v>
      </c>
      <c r="D55" s="316">
        <v>2183759</v>
      </c>
      <c r="E55" s="316">
        <v>23297266.864</v>
      </c>
      <c r="F55" s="316">
        <v>930188</v>
      </c>
      <c r="G55" s="316">
        <v>8666573.4330000002</v>
      </c>
      <c r="H55" s="316">
        <v>420793</v>
      </c>
      <c r="I55" s="316">
        <v>6313586.6100000003</v>
      </c>
      <c r="J55" s="316">
        <v>161806</v>
      </c>
      <c r="K55" s="316">
        <v>2955128.284</v>
      </c>
      <c r="L55" s="316">
        <v>73363</v>
      </c>
      <c r="M55" s="316">
        <v>1220826.2169999999</v>
      </c>
      <c r="N55" s="316">
        <v>321758</v>
      </c>
      <c r="O55" s="316">
        <v>6078400.9859999996</v>
      </c>
      <c r="P55" s="316">
        <v>0</v>
      </c>
      <c r="Q55" s="316">
        <v>0</v>
      </c>
      <c r="R55" s="316">
        <v>0</v>
      </c>
      <c r="S55" s="316">
        <v>0</v>
      </c>
      <c r="T55" s="299"/>
      <c r="U55" s="299"/>
      <c r="V55" s="299"/>
      <c r="W55" s="299"/>
      <c r="X55" s="299"/>
      <c r="Y55" s="299"/>
      <c r="Z55" s="299"/>
      <c r="AA55" s="299"/>
      <c r="AB55" s="299"/>
      <c r="AC55" s="299"/>
      <c r="AD55" s="299"/>
      <c r="AE55" s="299"/>
      <c r="AF55" s="299"/>
      <c r="AG55" s="299"/>
      <c r="AH55" s="299"/>
      <c r="AI55" s="299"/>
      <c r="AJ55" s="299"/>
      <c r="AK55" s="299"/>
      <c r="AL55" s="299"/>
      <c r="AM55" s="299"/>
      <c r="AN55" s="299"/>
      <c r="AO55" s="299"/>
      <c r="AP55" s="299"/>
      <c r="AQ55" s="299"/>
      <c r="AR55" s="299"/>
      <c r="AS55" s="299"/>
      <c r="AT55" s="299"/>
      <c r="AU55" s="299"/>
      <c r="AV55" s="299"/>
      <c r="AW55" s="299"/>
      <c r="AX55" s="299"/>
      <c r="AY55" s="299"/>
      <c r="AZ55" s="299"/>
      <c r="BA55" s="299"/>
      <c r="BB55" s="299"/>
      <c r="BC55" s="299"/>
      <c r="BD55" s="299"/>
      <c r="BE55" s="299"/>
      <c r="BF55" s="299"/>
      <c r="BG55" s="299"/>
      <c r="BH55" s="299"/>
      <c r="BI55" s="299"/>
      <c r="BJ55" s="299"/>
      <c r="BK55" s="299"/>
      <c r="BL55" s="299"/>
      <c r="BM55" s="299"/>
      <c r="BN55" s="299"/>
      <c r="BO55" s="299"/>
      <c r="BP55" s="299"/>
      <c r="BQ55" s="299"/>
      <c r="BR55" s="299"/>
      <c r="BS55" s="299"/>
      <c r="BT55" s="299"/>
      <c r="BU55" s="299"/>
      <c r="BV55" s="299"/>
      <c r="BW55" s="299"/>
      <c r="BX55" s="299"/>
      <c r="BY55" s="299"/>
      <c r="BZ55" s="299"/>
      <c r="CA55" s="299"/>
      <c r="CB55" s="299"/>
      <c r="CC55" s="299"/>
      <c r="CD55" s="299"/>
      <c r="CE55" s="299"/>
      <c r="CF55" s="299"/>
      <c r="CG55" s="299"/>
      <c r="CH55" s="299"/>
      <c r="CI55" s="299"/>
      <c r="CJ55" s="299"/>
      <c r="CK55" s="299"/>
      <c r="CL55" s="299"/>
      <c r="CM55" s="299"/>
      <c r="CN55" s="299"/>
      <c r="CO55" s="299"/>
      <c r="CP55" s="299"/>
      <c r="CQ55" s="299"/>
      <c r="CR55" s="299"/>
      <c r="CS55" s="299"/>
      <c r="CT55" s="299"/>
      <c r="CU55" s="299"/>
      <c r="CV55" s="299"/>
      <c r="CW55" s="299"/>
      <c r="CX55" s="299"/>
      <c r="CY55" s="299"/>
      <c r="CZ55" s="299"/>
      <c r="DA55" s="299"/>
      <c r="DB55" s="299"/>
      <c r="DC55" s="299"/>
      <c r="DD55" s="299"/>
      <c r="DE55" s="299"/>
      <c r="DF55" s="299"/>
      <c r="DG55" s="299"/>
    </row>
    <row r="56" spans="1:111" s="317" customFormat="1" ht="15.75" customHeight="1">
      <c r="A56" s="315" t="s">
        <v>578</v>
      </c>
      <c r="B56" s="316">
        <v>5634308</v>
      </c>
      <c r="C56" s="316">
        <v>67891629.116999999</v>
      </c>
      <c r="D56" s="316">
        <v>3361703</v>
      </c>
      <c r="E56" s="316">
        <v>37521154.623999998</v>
      </c>
      <c r="F56" s="316">
        <v>1291869</v>
      </c>
      <c r="G56" s="316">
        <v>13925351.925000001</v>
      </c>
      <c r="H56" s="316">
        <v>636262</v>
      </c>
      <c r="I56" s="316">
        <v>10075816.397</v>
      </c>
      <c r="J56" s="316">
        <v>249510</v>
      </c>
      <c r="K56" s="316">
        <v>4553426.216</v>
      </c>
      <c r="L56" s="316">
        <v>106117</v>
      </c>
      <c r="M56" s="316">
        <v>1969901.084</v>
      </c>
      <c r="N56" s="316">
        <v>433426</v>
      </c>
      <c r="O56" s="316">
        <v>9017628.9169999994</v>
      </c>
      <c r="P56" s="316">
        <v>0</v>
      </c>
      <c r="Q56" s="316">
        <v>0</v>
      </c>
      <c r="R56" s="316">
        <v>0</v>
      </c>
      <c r="S56" s="316">
        <v>0</v>
      </c>
      <c r="T56" s="299"/>
      <c r="U56" s="299"/>
      <c r="V56" s="299"/>
      <c r="W56" s="299"/>
      <c r="X56" s="299"/>
      <c r="Y56" s="299"/>
      <c r="Z56" s="299"/>
      <c r="AA56" s="299"/>
      <c r="AB56" s="299"/>
      <c r="AC56" s="299"/>
      <c r="AD56" s="299"/>
      <c r="AE56" s="299"/>
      <c r="AF56" s="299"/>
      <c r="AG56" s="299"/>
      <c r="AH56" s="299"/>
      <c r="AI56" s="299"/>
      <c r="AJ56" s="299"/>
      <c r="AK56" s="299"/>
      <c r="AL56" s="299"/>
      <c r="AM56" s="299"/>
      <c r="AN56" s="299"/>
      <c r="AO56" s="299"/>
      <c r="AP56" s="299"/>
      <c r="AQ56" s="299"/>
      <c r="AR56" s="299"/>
      <c r="AS56" s="299"/>
      <c r="AT56" s="299"/>
      <c r="AU56" s="299"/>
      <c r="AV56" s="299"/>
      <c r="AW56" s="299"/>
      <c r="AX56" s="299"/>
      <c r="AY56" s="299"/>
      <c r="AZ56" s="299"/>
      <c r="BA56" s="299"/>
      <c r="BB56" s="299"/>
      <c r="BC56" s="299"/>
      <c r="BD56" s="299"/>
      <c r="BE56" s="299"/>
      <c r="BF56" s="299"/>
      <c r="BG56" s="299"/>
      <c r="BH56" s="299"/>
      <c r="BI56" s="299"/>
      <c r="BJ56" s="299"/>
      <c r="BK56" s="299"/>
      <c r="BL56" s="299"/>
      <c r="BM56" s="299"/>
      <c r="BN56" s="299"/>
      <c r="BO56" s="299"/>
      <c r="BP56" s="299"/>
      <c r="BQ56" s="299"/>
      <c r="BR56" s="299"/>
      <c r="BS56" s="299"/>
      <c r="BT56" s="299"/>
      <c r="BU56" s="299"/>
      <c r="BV56" s="299"/>
      <c r="BW56" s="299"/>
      <c r="BX56" s="299"/>
      <c r="BY56" s="299"/>
      <c r="BZ56" s="299"/>
      <c r="CA56" s="299"/>
      <c r="CB56" s="299"/>
      <c r="CC56" s="299"/>
      <c r="CD56" s="299"/>
      <c r="CE56" s="299"/>
      <c r="CF56" s="299"/>
      <c r="CG56" s="299"/>
      <c r="CH56" s="299"/>
      <c r="CI56" s="299"/>
      <c r="CJ56" s="299"/>
      <c r="CK56" s="299"/>
      <c r="CL56" s="299"/>
      <c r="CM56" s="299"/>
      <c r="CN56" s="299"/>
      <c r="CO56" s="299"/>
      <c r="CP56" s="299"/>
      <c r="CQ56" s="299"/>
      <c r="CR56" s="299"/>
      <c r="CS56" s="299"/>
      <c r="CT56" s="299"/>
      <c r="CU56" s="299"/>
      <c r="CV56" s="299"/>
      <c r="CW56" s="299"/>
      <c r="CX56" s="299"/>
      <c r="CY56" s="299"/>
      <c r="CZ56" s="299"/>
      <c r="DA56" s="299"/>
      <c r="DB56" s="299"/>
      <c r="DC56" s="299"/>
      <c r="DD56" s="299"/>
      <c r="DE56" s="299"/>
      <c r="DF56" s="299"/>
      <c r="DG56" s="299"/>
    </row>
    <row r="57" spans="1:111" s="317" customFormat="1" ht="15.75" customHeight="1">
      <c r="A57" s="318" t="s">
        <v>579</v>
      </c>
      <c r="B57" s="319">
        <v>4727861</v>
      </c>
      <c r="C57" s="319">
        <v>60358757.563000001</v>
      </c>
      <c r="D57" s="319">
        <v>2682893</v>
      </c>
      <c r="E57" s="319">
        <v>31597741.873</v>
      </c>
      <c r="F57" s="319">
        <v>1527708</v>
      </c>
      <c r="G57" s="319">
        <v>15638085.217</v>
      </c>
      <c r="H57" s="319">
        <v>386305</v>
      </c>
      <c r="I57" s="319">
        <v>6573080.8899999997</v>
      </c>
      <c r="J57" s="319">
        <v>198304</v>
      </c>
      <c r="K57" s="319">
        <v>4058663.9939999999</v>
      </c>
      <c r="L57" s="319">
        <v>70028</v>
      </c>
      <c r="M57" s="319">
        <v>1313496.2050000001</v>
      </c>
      <c r="N57" s="319">
        <v>344671</v>
      </c>
      <c r="O57" s="319">
        <v>7756131.4139999999</v>
      </c>
      <c r="P57" s="319">
        <v>0</v>
      </c>
      <c r="Q57" s="319">
        <v>0</v>
      </c>
      <c r="R57" s="319">
        <v>0</v>
      </c>
      <c r="S57" s="319">
        <v>0</v>
      </c>
      <c r="T57" s="299"/>
      <c r="U57" s="299"/>
      <c r="V57" s="299"/>
      <c r="W57" s="299"/>
      <c r="X57" s="299"/>
      <c r="Y57" s="299"/>
      <c r="Z57" s="299"/>
      <c r="AA57" s="299"/>
      <c r="AB57" s="299"/>
      <c r="AC57" s="299"/>
      <c r="AD57" s="299"/>
      <c r="AE57" s="299"/>
      <c r="AF57" s="299"/>
      <c r="AG57" s="299"/>
      <c r="AH57" s="299"/>
      <c r="AI57" s="299"/>
      <c r="AJ57" s="299"/>
      <c r="AK57" s="299"/>
      <c r="AL57" s="299"/>
      <c r="AM57" s="299"/>
      <c r="AN57" s="299"/>
      <c r="AO57" s="299"/>
      <c r="AP57" s="299"/>
      <c r="AQ57" s="299"/>
      <c r="AR57" s="299"/>
      <c r="AS57" s="299"/>
      <c r="AT57" s="299"/>
      <c r="AU57" s="299"/>
      <c r="AV57" s="299"/>
      <c r="AW57" s="299"/>
      <c r="AX57" s="299"/>
      <c r="AY57" s="299"/>
      <c r="AZ57" s="299"/>
      <c r="BA57" s="299"/>
      <c r="BB57" s="299"/>
      <c r="BC57" s="299"/>
      <c r="BD57" s="299"/>
      <c r="BE57" s="299"/>
      <c r="BF57" s="299"/>
      <c r="BG57" s="299"/>
      <c r="BH57" s="299"/>
      <c r="BI57" s="299"/>
      <c r="BJ57" s="299"/>
      <c r="BK57" s="299"/>
      <c r="BL57" s="299"/>
      <c r="BM57" s="299"/>
      <c r="BN57" s="299"/>
      <c r="BO57" s="299"/>
      <c r="BP57" s="299"/>
      <c r="BQ57" s="299"/>
      <c r="BR57" s="299"/>
      <c r="BS57" s="299"/>
      <c r="BT57" s="299"/>
      <c r="BU57" s="299"/>
      <c r="BV57" s="299"/>
      <c r="BW57" s="299"/>
      <c r="BX57" s="299"/>
      <c r="BY57" s="299"/>
      <c r="BZ57" s="299"/>
      <c r="CA57" s="299"/>
      <c r="CB57" s="299"/>
      <c r="CC57" s="299"/>
      <c r="CD57" s="299"/>
      <c r="CE57" s="299"/>
      <c r="CF57" s="299"/>
      <c r="CG57" s="299"/>
      <c r="CH57" s="299"/>
      <c r="CI57" s="299"/>
      <c r="CJ57" s="299"/>
      <c r="CK57" s="299"/>
      <c r="CL57" s="299"/>
      <c r="CM57" s="299"/>
      <c r="CN57" s="299"/>
      <c r="CO57" s="299"/>
      <c r="CP57" s="299"/>
      <c r="CQ57" s="299"/>
      <c r="CR57" s="299"/>
      <c r="CS57" s="299"/>
      <c r="CT57" s="299"/>
      <c r="CU57" s="299"/>
      <c r="CV57" s="299"/>
      <c r="CW57" s="299"/>
      <c r="CX57" s="299"/>
      <c r="CY57" s="299"/>
      <c r="CZ57" s="299"/>
      <c r="DA57" s="299"/>
      <c r="DB57" s="299"/>
      <c r="DC57" s="299"/>
      <c r="DD57" s="299"/>
      <c r="DE57" s="299"/>
      <c r="DF57" s="299"/>
      <c r="DG57" s="299"/>
    </row>
  </sheetData>
  <customSheetViews>
    <customSheetView guid="{6F28069D-A7F4-41D2-AA1B-4487F97E36F1}" scale="70" showPageBreaks="1" printArea="1" showRuler="0">
      <selection activeCell="B4" sqref="B4:K5"/>
      <pageMargins left="0.39370078740157483" right="0.39370078740157483" top="0.39370078740157483" bottom="0.39370078740157483" header="0.19685039370078741" footer="0.51181102362204722"/>
      <printOptions horizontalCentered="1" verticalCentered="1"/>
      <pageSetup paperSize="8" scale="90" orientation="landscape" horizontalDpi="4294967292" r:id="rId1"/>
      <headerFooter alignWithMargins="0"/>
    </customSheetView>
  </customSheetViews>
  <mergeCells count="13">
    <mergeCell ref="P3:S4"/>
    <mergeCell ref="N5:O5"/>
    <mergeCell ref="P5:Q5"/>
    <mergeCell ref="R5:S5"/>
    <mergeCell ref="B3:O3"/>
    <mergeCell ref="D4:E5"/>
    <mergeCell ref="A3:A6"/>
    <mergeCell ref="B4:C5"/>
    <mergeCell ref="L4:O4"/>
    <mergeCell ref="L5:M5"/>
    <mergeCell ref="F4:G5"/>
    <mergeCell ref="H4:I5"/>
    <mergeCell ref="J4:K5"/>
  </mergeCells>
  <phoneticPr fontId="2"/>
  <printOptions horizontalCentered="1" verticalCentered="1"/>
  <pageMargins left="0.39370078740157483" right="0.39370078740157483" top="0.59055118110236227" bottom="0.39370078740157483" header="0.19685039370078741" footer="0.51181102362204722"/>
  <pageSetup paperSize="8" scale="90" orientation="landscape" horizontalDpi="4294967292" r:id="rId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81"/>
  <dimension ref="A1:BR70"/>
  <sheetViews>
    <sheetView zoomScale="85" zoomScaleNormal="85" workbookViewId="0">
      <pane xSplit="1" ySplit="9" topLeftCell="B10" activePane="bottomRight" state="frozen"/>
      <selection sqref="A1:R1"/>
      <selection pane="topRight" sqref="A1:R1"/>
      <selection pane="bottomLeft" sqref="A1:R1"/>
      <selection pane="bottomRight"/>
    </sheetView>
  </sheetViews>
  <sheetFormatPr defaultColWidth="9" defaultRowHeight="13"/>
  <cols>
    <col min="1" max="1" width="16.36328125" style="6" customWidth="1"/>
    <col min="2" max="11" width="16.6328125" style="5" customWidth="1"/>
    <col min="12" max="14" width="13.08984375" style="5" bestFit="1" customWidth="1"/>
    <col min="15" max="15" width="15.453125" style="5" customWidth="1"/>
    <col min="16" max="18" width="13.08984375" style="5" bestFit="1" customWidth="1"/>
    <col min="19" max="19" width="16.7265625" style="5" bestFit="1" customWidth="1"/>
    <col min="20" max="20" width="13.08984375" style="5" bestFit="1" customWidth="1"/>
    <col min="21" max="21" width="14.36328125" style="5" bestFit="1" customWidth="1"/>
    <col min="22" max="22" width="13.08984375" style="5" bestFit="1" customWidth="1"/>
    <col min="23" max="23" width="16.6328125" style="5" bestFit="1" customWidth="1"/>
    <col min="24" max="31" width="16.6328125" style="5" customWidth="1"/>
    <col min="32" max="16384" width="9" style="5"/>
  </cols>
  <sheetData>
    <row r="1" spans="1:31" ht="28.5" customHeight="1">
      <c r="B1" s="3" t="s">
        <v>693</v>
      </c>
      <c r="C1" s="3"/>
      <c r="D1" s="3"/>
      <c r="E1" s="3"/>
      <c r="F1" s="3"/>
      <c r="G1" s="3"/>
      <c r="H1" s="3"/>
      <c r="I1" s="3"/>
      <c r="J1" s="3"/>
      <c r="K1" s="269"/>
      <c r="L1" s="3" t="s">
        <v>694</v>
      </c>
      <c r="M1" s="3"/>
      <c r="N1" s="3"/>
      <c r="O1" s="3"/>
      <c r="P1" s="3"/>
      <c r="Q1" s="3"/>
      <c r="R1" s="3"/>
      <c r="S1" s="3"/>
      <c r="T1" s="3"/>
      <c r="U1" s="3"/>
      <c r="V1" s="3"/>
      <c r="W1" s="269"/>
      <c r="X1" s="3" t="s">
        <v>694</v>
      </c>
      <c r="Y1" s="3"/>
      <c r="Z1" s="3"/>
      <c r="AA1" s="3"/>
      <c r="AB1" s="3"/>
      <c r="AC1" s="3"/>
      <c r="AD1" s="3"/>
      <c r="AE1" s="269"/>
    </row>
    <row r="2" spans="1:31" ht="14.25" customHeight="1">
      <c r="A2" s="274"/>
      <c r="K2" s="8" t="s">
        <v>715</v>
      </c>
      <c r="W2" s="8" t="s">
        <v>715</v>
      </c>
      <c r="AE2" s="8" t="s">
        <v>715</v>
      </c>
    </row>
    <row r="3" spans="1:31">
      <c r="A3" s="851" t="s">
        <v>688</v>
      </c>
      <c r="B3" s="792" t="s">
        <v>492</v>
      </c>
      <c r="C3" s="792"/>
      <c r="D3" s="793" t="s">
        <v>515</v>
      </c>
      <c r="E3" s="826"/>
      <c r="F3" s="826"/>
      <c r="G3" s="826"/>
      <c r="H3" s="826"/>
      <c r="I3" s="826"/>
      <c r="J3" s="826"/>
      <c r="K3" s="794"/>
      <c r="L3" s="793" t="s">
        <v>515</v>
      </c>
      <c r="M3" s="826"/>
      <c r="N3" s="826"/>
      <c r="O3" s="826"/>
      <c r="P3" s="792" t="s">
        <v>528</v>
      </c>
      <c r="Q3" s="792"/>
      <c r="R3" s="792"/>
      <c r="S3" s="792"/>
      <c r="T3" s="792" t="s">
        <v>435</v>
      </c>
      <c r="U3" s="792"/>
      <c r="V3" s="792"/>
      <c r="W3" s="792"/>
      <c r="X3" s="792" t="s">
        <v>222</v>
      </c>
      <c r="Y3" s="792"/>
      <c r="Z3" s="792"/>
      <c r="AA3" s="792"/>
      <c r="AB3" s="792" t="s">
        <v>524</v>
      </c>
      <c r="AC3" s="792"/>
      <c r="AD3" s="792"/>
      <c r="AE3" s="792"/>
    </row>
    <row r="4" spans="1:31">
      <c r="A4" s="852"/>
      <c r="B4" s="792"/>
      <c r="C4" s="792"/>
      <c r="D4" s="792" t="s">
        <v>499</v>
      </c>
      <c r="E4" s="792"/>
      <c r="F4" s="792"/>
      <c r="G4" s="792"/>
      <c r="H4" s="792" t="s">
        <v>520</v>
      </c>
      <c r="I4" s="792"/>
      <c r="J4" s="792"/>
      <c r="K4" s="792"/>
      <c r="L4" s="792" t="s">
        <v>521</v>
      </c>
      <c r="M4" s="792"/>
      <c r="N4" s="792"/>
      <c r="O4" s="792"/>
      <c r="P4" s="792"/>
      <c r="Q4" s="792"/>
      <c r="R4" s="792"/>
      <c r="S4" s="792"/>
      <c r="T4" s="792"/>
      <c r="U4" s="792"/>
      <c r="V4" s="792"/>
      <c r="W4" s="792"/>
      <c r="X4" s="792"/>
      <c r="Y4" s="792"/>
      <c r="Z4" s="792"/>
      <c r="AA4" s="792"/>
      <c r="AB4" s="792"/>
      <c r="AC4" s="792"/>
      <c r="AD4" s="792"/>
      <c r="AE4" s="792"/>
    </row>
    <row r="5" spans="1:31">
      <c r="A5" s="796"/>
      <c r="B5" s="11" t="s">
        <v>493</v>
      </c>
      <c r="C5" s="13" t="s">
        <v>494</v>
      </c>
      <c r="D5" s="11" t="s">
        <v>493</v>
      </c>
      <c r="E5" s="99" t="s">
        <v>516</v>
      </c>
      <c r="F5" s="11" t="s">
        <v>517</v>
      </c>
      <c r="G5" s="12" t="s">
        <v>494</v>
      </c>
      <c r="H5" s="11" t="s">
        <v>493</v>
      </c>
      <c r="I5" s="13" t="s">
        <v>516</v>
      </c>
      <c r="J5" s="11" t="s">
        <v>517</v>
      </c>
      <c r="K5" s="11" t="s">
        <v>494</v>
      </c>
      <c r="L5" s="11" t="s">
        <v>493</v>
      </c>
      <c r="M5" s="13" t="s">
        <v>516</v>
      </c>
      <c r="N5" s="11" t="s">
        <v>517</v>
      </c>
      <c r="O5" s="13" t="s">
        <v>494</v>
      </c>
      <c r="P5" s="11" t="s">
        <v>493</v>
      </c>
      <c r="Q5" s="13" t="s">
        <v>516</v>
      </c>
      <c r="R5" s="11" t="s">
        <v>517</v>
      </c>
      <c r="S5" s="13" t="s">
        <v>494</v>
      </c>
      <c r="T5" s="11" t="s">
        <v>493</v>
      </c>
      <c r="U5" s="39" t="s">
        <v>522</v>
      </c>
      <c r="V5" s="11" t="s">
        <v>517</v>
      </c>
      <c r="W5" s="11" t="s">
        <v>494</v>
      </c>
      <c r="X5" s="11" t="s">
        <v>493</v>
      </c>
      <c r="Y5" s="13" t="s">
        <v>199</v>
      </c>
      <c r="Z5" s="11" t="s">
        <v>523</v>
      </c>
      <c r="AA5" s="13" t="s">
        <v>494</v>
      </c>
      <c r="AB5" s="11" t="s">
        <v>493</v>
      </c>
      <c r="AC5" s="13" t="s">
        <v>516</v>
      </c>
      <c r="AD5" s="11" t="s">
        <v>526</v>
      </c>
      <c r="AE5" s="11" t="s">
        <v>494</v>
      </c>
    </row>
    <row r="6" spans="1:31">
      <c r="A6" s="23"/>
      <c r="B6" s="276" t="s">
        <v>495</v>
      </c>
      <c r="C6" s="15" t="s">
        <v>497</v>
      </c>
      <c r="D6" s="14" t="s">
        <v>495</v>
      </c>
      <c r="E6" s="15" t="s">
        <v>518</v>
      </c>
      <c r="F6" s="16" t="s">
        <v>595</v>
      </c>
      <c r="G6" s="15" t="s">
        <v>497</v>
      </c>
      <c r="H6" s="14" t="s">
        <v>495</v>
      </c>
      <c r="I6" s="15" t="s">
        <v>518</v>
      </c>
      <c r="J6" s="14" t="s">
        <v>595</v>
      </c>
      <c r="K6" s="14" t="s">
        <v>497</v>
      </c>
      <c r="L6" s="14" t="s">
        <v>495</v>
      </c>
      <c r="M6" s="15" t="s">
        <v>518</v>
      </c>
      <c r="N6" s="14" t="s">
        <v>595</v>
      </c>
      <c r="O6" s="15" t="s">
        <v>497</v>
      </c>
      <c r="P6" s="14" t="s">
        <v>495</v>
      </c>
      <c r="Q6" s="15" t="s">
        <v>518</v>
      </c>
      <c r="R6" s="14" t="s">
        <v>595</v>
      </c>
      <c r="S6" s="15" t="s">
        <v>497</v>
      </c>
      <c r="T6" s="14" t="s">
        <v>495</v>
      </c>
      <c r="U6" s="15" t="s">
        <v>530</v>
      </c>
      <c r="V6" s="14" t="s">
        <v>595</v>
      </c>
      <c r="W6" s="14" t="s">
        <v>497</v>
      </c>
      <c r="X6" s="14" t="s">
        <v>495</v>
      </c>
      <c r="Y6" s="15" t="s">
        <v>203</v>
      </c>
      <c r="Z6" s="14" t="s">
        <v>497</v>
      </c>
      <c r="AA6" s="15" t="s">
        <v>497</v>
      </c>
      <c r="AB6" s="14" t="s">
        <v>495</v>
      </c>
      <c r="AC6" s="15" t="s">
        <v>518</v>
      </c>
      <c r="AD6" s="14" t="s">
        <v>497</v>
      </c>
      <c r="AE6" s="14" t="s">
        <v>497</v>
      </c>
    </row>
    <row r="7" spans="1:31" s="19" customFormat="1" ht="19" customHeight="1">
      <c r="A7" s="153" t="s">
        <v>716</v>
      </c>
      <c r="B7" s="291">
        <v>1029528639</v>
      </c>
      <c r="C7" s="179">
        <v>12578526740.424</v>
      </c>
      <c r="D7" s="180">
        <v>540196580</v>
      </c>
      <c r="E7" s="179">
        <v>866465464</v>
      </c>
      <c r="F7" s="179">
        <v>1222121144.24</v>
      </c>
      <c r="G7" s="179">
        <v>8743570705.5200005</v>
      </c>
      <c r="H7" s="180">
        <v>10170046</v>
      </c>
      <c r="I7" s="179">
        <v>109134466</v>
      </c>
      <c r="J7" s="180">
        <v>518461367.43900001</v>
      </c>
      <c r="K7" s="179">
        <v>4053271682.1149998</v>
      </c>
      <c r="L7" s="180">
        <v>530026534</v>
      </c>
      <c r="M7" s="179">
        <v>757330998</v>
      </c>
      <c r="N7" s="180">
        <v>703659776.801</v>
      </c>
      <c r="O7" s="179">
        <v>4690299023.4049997</v>
      </c>
      <c r="P7" s="180">
        <v>145635492</v>
      </c>
      <c r="Q7" s="179">
        <v>235690595</v>
      </c>
      <c r="R7" s="180">
        <v>180547211.97</v>
      </c>
      <c r="S7" s="179">
        <v>1220290295.2019999</v>
      </c>
      <c r="T7" s="180">
        <v>341556875</v>
      </c>
      <c r="U7" s="179">
        <v>409728671</v>
      </c>
      <c r="V7" s="180">
        <v>368823735.227</v>
      </c>
      <c r="W7" s="179">
        <v>2399563984.8200002</v>
      </c>
      <c r="X7" s="180">
        <v>7616771</v>
      </c>
      <c r="Y7" s="179">
        <v>242396351</v>
      </c>
      <c r="Z7" s="180">
        <v>161306391.08500001</v>
      </c>
      <c r="AA7" s="179">
        <v>99042598.996000007</v>
      </c>
      <c r="AB7" s="180">
        <v>2139692</v>
      </c>
      <c r="AC7" s="179">
        <v>14370970</v>
      </c>
      <c r="AD7" s="180">
        <v>162004006.64199999</v>
      </c>
      <c r="AE7" s="179">
        <v>116059155.88600001</v>
      </c>
    </row>
    <row r="8" spans="1:31" s="19" customFormat="1" ht="19" customHeight="1">
      <c r="A8" s="153" t="s">
        <v>717</v>
      </c>
      <c r="B8" s="291">
        <v>1134078307</v>
      </c>
      <c r="C8" s="179">
        <v>13582194252.007999</v>
      </c>
      <c r="D8" s="180">
        <v>602310910</v>
      </c>
      <c r="E8" s="179">
        <v>946454444</v>
      </c>
      <c r="F8" s="179">
        <v>1361430753.1989999</v>
      </c>
      <c r="G8" s="179">
        <v>9531089061.3479996</v>
      </c>
      <c r="H8" s="180">
        <v>11929924</v>
      </c>
      <c r="I8" s="179">
        <v>111222142</v>
      </c>
      <c r="J8" s="180">
        <v>554033280.27600002</v>
      </c>
      <c r="K8" s="179">
        <v>4260559776.4510002</v>
      </c>
      <c r="L8" s="180">
        <v>590380986</v>
      </c>
      <c r="M8" s="179">
        <v>835232302</v>
      </c>
      <c r="N8" s="180">
        <v>807397472.92299998</v>
      </c>
      <c r="O8" s="179">
        <v>5270529284.8970003</v>
      </c>
      <c r="P8" s="180">
        <v>156869190</v>
      </c>
      <c r="Q8" s="179">
        <v>242668365</v>
      </c>
      <c r="R8" s="180">
        <v>190605053.514</v>
      </c>
      <c r="S8" s="179">
        <v>1283940250.372</v>
      </c>
      <c r="T8" s="180">
        <v>372422246</v>
      </c>
      <c r="U8" s="179">
        <v>446906683</v>
      </c>
      <c r="V8" s="180">
        <v>390941582.55900002</v>
      </c>
      <c r="W8" s="179">
        <v>2532591277.1890001</v>
      </c>
      <c r="X8" s="180">
        <v>7961028</v>
      </c>
      <c r="Y8" s="179">
        <v>241775633</v>
      </c>
      <c r="Z8" s="180">
        <v>160907535.66600001</v>
      </c>
      <c r="AA8" s="179">
        <v>97426620.694000006</v>
      </c>
      <c r="AB8" s="180">
        <v>2475961</v>
      </c>
      <c r="AC8" s="179">
        <v>16746672</v>
      </c>
      <c r="AD8" s="180">
        <v>190269560.14899999</v>
      </c>
      <c r="AE8" s="179">
        <v>137147042.405</v>
      </c>
    </row>
    <row r="9" spans="1:31" s="19" customFormat="1" ht="19" customHeight="1">
      <c r="A9" s="158" t="s">
        <v>718</v>
      </c>
      <c r="B9" s="183">
        <v>1262191454</v>
      </c>
      <c r="C9" s="182">
        <v>14402282007.924999</v>
      </c>
      <c r="D9" s="183">
        <v>685615690</v>
      </c>
      <c r="E9" s="182">
        <v>1038216664</v>
      </c>
      <c r="F9" s="182">
        <v>1469490404.1259999</v>
      </c>
      <c r="G9" s="182">
        <v>10163070168.375</v>
      </c>
      <c r="H9" s="183">
        <v>12661710</v>
      </c>
      <c r="I9" s="182">
        <v>109019816</v>
      </c>
      <c r="J9" s="183">
        <v>554211921.17700005</v>
      </c>
      <c r="K9" s="182">
        <v>4297264493.5950003</v>
      </c>
      <c r="L9" s="183">
        <v>672953980</v>
      </c>
      <c r="M9" s="182">
        <v>929196848</v>
      </c>
      <c r="N9" s="183">
        <v>915278482.949</v>
      </c>
      <c r="O9" s="182">
        <v>5865805674.7799997</v>
      </c>
      <c r="P9" s="183">
        <v>160018215</v>
      </c>
      <c r="Q9" s="182">
        <v>240446392</v>
      </c>
      <c r="R9" s="183">
        <v>194309391.336</v>
      </c>
      <c r="S9" s="182">
        <v>1310113807.4990001</v>
      </c>
      <c r="T9" s="183">
        <v>413715742</v>
      </c>
      <c r="U9" s="182">
        <v>491250049</v>
      </c>
      <c r="V9" s="183">
        <v>415460795.40799999</v>
      </c>
      <c r="W9" s="182">
        <v>2674837424.3460002</v>
      </c>
      <c r="X9" s="183">
        <v>7849458</v>
      </c>
      <c r="Y9" s="182">
        <v>232294530</v>
      </c>
      <c r="Z9" s="183">
        <v>154621786.86700001</v>
      </c>
      <c r="AA9" s="182">
        <v>93831613.708000004</v>
      </c>
      <c r="AB9" s="183">
        <v>2841807</v>
      </c>
      <c r="AC9" s="182">
        <v>19233808</v>
      </c>
      <c r="AD9" s="183">
        <v>220393104.85299999</v>
      </c>
      <c r="AE9" s="182">
        <v>160428993.99700001</v>
      </c>
    </row>
    <row r="10" spans="1:31" s="102" customFormat="1">
      <c r="A10" s="111" t="s">
        <v>533</v>
      </c>
      <c r="B10" s="292">
        <v>48770795</v>
      </c>
      <c r="C10" s="293">
        <v>679283152.68200004</v>
      </c>
      <c r="D10" s="292">
        <v>26426041</v>
      </c>
      <c r="E10" s="293">
        <v>41428971</v>
      </c>
      <c r="F10" s="292">
        <v>68744263.915999994</v>
      </c>
      <c r="G10" s="293">
        <v>484522436.30599999</v>
      </c>
      <c r="H10" s="292">
        <v>713482</v>
      </c>
      <c r="I10" s="293">
        <v>6495172</v>
      </c>
      <c r="J10" s="293">
        <v>30040162.947000001</v>
      </c>
      <c r="K10" s="293">
        <v>237105568.55500001</v>
      </c>
      <c r="L10" s="293">
        <v>25712559</v>
      </c>
      <c r="M10" s="293">
        <v>34933799</v>
      </c>
      <c r="N10" s="293">
        <v>38704100.968999997</v>
      </c>
      <c r="O10" s="293">
        <v>247416867.75099999</v>
      </c>
      <c r="P10" s="293">
        <v>5564325</v>
      </c>
      <c r="Q10" s="293">
        <v>9192814</v>
      </c>
      <c r="R10" s="293">
        <v>7819795.0109999999</v>
      </c>
      <c r="S10" s="293">
        <v>53601332.25</v>
      </c>
      <c r="T10" s="293">
        <v>16687510</v>
      </c>
      <c r="U10" s="293">
        <v>19524472</v>
      </c>
      <c r="V10" s="293">
        <v>19561560.289000001</v>
      </c>
      <c r="W10" s="293">
        <v>128856612.667</v>
      </c>
      <c r="X10" s="293">
        <v>434291</v>
      </c>
      <c r="Y10" s="293">
        <v>13863229</v>
      </c>
      <c r="Z10" s="293">
        <v>9273820.1769999992</v>
      </c>
      <c r="AA10" s="293">
        <v>6311919.5959999999</v>
      </c>
      <c r="AB10" s="293">
        <v>92919</v>
      </c>
      <c r="AC10" s="293">
        <v>632746</v>
      </c>
      <c r="AD10" s="293">
        <v>7481644.1900000004</v>
      </c>
      <c r="AE10" s="293">
        <v>5990851.8629999999</v>
      </c>
    </row>
    <row r="11" spans="1:31" s="102" customFormat="1">
      <c r="A11" s="111" t="s">
        <v>534</v>
      </c>
      <c r="B11" s="292">
        <v>11750328</v>
      </c>
      <c r="C11" s="293">
        <v>133620677.176</v>
      </c>
      <c r="D11" s="292">
        <v>6299719</v>
      </c>
      <c r="E11" s="293">
        <v>9653585</v>
      </c>
      <c r="F11" s="292">
        <v>12836814.038000001</v>
      </c>
      <c r="G11" s="293">
        <v>92568804.261000007</v>
      </c>
      <c r="H11" s="292">
        <v>125978</v>
      </c>
      <c r="I11" s="293">
        <v>1137718</v>
      </c>
      <c r="J11" s="293">
        <v>5068357.2910000002</v>
      </c>
      <c r="K11" s="293">
        <v>40660849.478</v>
      </c>
      <c r="L11" s="293">
        <v>6173741</v>
      </c>
      <c r="M11" s="293">
        <v>8515867</v>
      </c>
      <c r="N11" s="293">
        <v>7768456.7470000004</v>
      </c>
      <c r="O11" s="293">
        <v>51907954.783</v>
      </c>
      <c r="P11" s="293">
        <v>1183744</v>
      </c>
      <c r="Q11" s="293">
        <v>1901751</v>
      </c>
      <c r="R11" s="293">
        <v>1513386.044</v>
      </c>
      <c r="S11" s="293">
        <v>10225963.448000001</v>
      </c>
      <c r="T11" s="293">
        <v>4252696</v>
      </c>
      <c r="U11" s="293">
        <v>5144181</v>
      </c>
      <c r="V11" s="293">
        <v>4327331.926</v>
      </c>
      <c r="W11" s="293">
        <v>28841386.458000001</v>
      </c>
      <c r="X11" s="293">
        <v>74500</v>
      </c>
      <c r="Y11" s="293">
        <v>2444881</v>
      </c>
      <c r="Z11" s="293">
        <v>1638451.3629999999</v>
      </c>
      <c r="AA11" s="293">
        <v>1008223.519</v>
      </c>
      <c r="AB11" s="293">
        <v>14169</v>
      </c>
      <c r="AC11" s="293">
        <v>91280</v>
      </c>
      <c r="AD11" s="293">
        <v>1168586.9750000001</v>
      </c>
      <c r="AE11" s="293">
        <v>976299.49</v>
      </c>
    </row>
    <row r="12" spans="1:31" s="102" customFormat="1">
      <c r="A12" s="111" t="s">
        <v>535</v>
      </c>
      <c r="B12" s="292">
        <v>9693683</v>
      </c>
      <c r="C12" s="293">
        <v>117391596.729</v>
      </c>
      <c r="D12" s="292">
        <v>5237681</v>
      </c>
      <c r="E12" s="293">
        <v>7633944</v>
      </c>
      <c r="F12" s="292">
        <v>11042942.847999999</v>
      </c>
      <c r="G12" s="293">
        <v>81573486.504999995</v>
      </c>
      <c r="H12" s="292">
        <v>104383</v>
      </c>
      <c r="I12" s="293">
        <v>965409</v>
      </c>
      <c r="J12" s="293">
        <v>4343466.1550000003</v>
      </c>
      <c r="K12" s="293">
        <v>35302406.149999999</v>
      </c>
      <c r="L12" s="293">
        <v>5133298</v>
      </c>
      <c r="M12" s="293">
        <v>6668535</v>
      </c>
      <c r="N12" s="293">
        <v>6699476.693</v>
      </c>
      <c r="O12" s="293">
        <v>46271080.354999997</v>
      </c>
      <c r="P12" s="293">
        <v>1107070</v>
      </c>
      <c r="Q12" s="293">
        <v>1727016</v>
      </c>
      <c r="R12" s="293">
        <v>1412800.6410000001</v>
      </c>
      <c r="S12" s="293">
        <v>10094902.83</v>
      </c>
      <c r="T12" s="293">
        <v>3336086</v>
      </c>
      <c r="U12" s="293">
        <v>3820471</v>
      </c>
      <c r="V12" s="293">
        <v>3558128.4920000001</v>
      </c>
      <c r="W12" s="293">
        <v>24251126.631999999</v>
      </c>
      <c r="X12" s="293">
        <v>69234</v>
      </c>
      <c r="Y12" s="293">
        <v>2166934</v>
      </c>
      <c r="Z12" s="293">
        <v>1444686.8230000001</v>
      </c>
      <c r="AA12" s="293">
        <v>772723.52099999995</v>
      </c>
      <c r="AB12" s="293">
        <v>12846</v>
      </c>
      <c r="AC12" s="293">
        <v>74625</v>
      </c>
      <c r="AD12" s="293">
        <v>942043.96499999997</v>
      </c>
      <c r="AE12" s="293">
        <v>699357.24100000004</v>
      </c>
    </row>
    <row r="13" spans="1:31" s="102" customFormat="1">
      <c r="A13" s="111" t="s">
        <v>536</v>
      </c>
      <c r="B13" s="292">
        <v>21384842</v>
      </c>
      <c r="C13" s="293">
        <v>256636280.37400001</v>
      </c>
      <c r="D13" s="292">
        <v>11398525</v>
      </c>
      <c r="E13" s="293">
        <v>16278080</v>
      </c>
      <c r="F13" s="292">
        <v>24767017.338</v>
      </c>
      <c r="G13" s="293">
        <v>180059268.914</v>
      </c>
      <c r="H13" s="292">
        <v>221623</v>
      </c>
      <c r="I13" s="293">
        <v>1809322</v>
      </c>
      <c r="J13" s="293">
        <v>9791462.8469999991</v>
      </c>
      <c r="K13" s="293">
        <v>78246767.074000001</v>
      </c>
      <c r="L13" s="293">
        <v>11176902</v>
      </c>
      <c r="M13" s="293">
        <v>14468758</v>
      </c>
      <c r="N13" s="293">
        <v>14975554.491</v>
      </c>
      <c r="O13" s="293">
        <v>101812501.84</v>
      </c>
      <c r="P13" s="293">
        <v>2610964</v>
      </c>
      <c r="Q13" s="293">
        <v>3868396</v>
      </c>
      <c r="R13" s="293">
        <v>3026875.5079999999</v>
      </c>
      <c r="S13" s="293">
        <v>21467771.572000001</v>
      </c>
      <c r="T13" s="293">
        <v>7343801</v>
      </c>
      <c r="U13" s="293">
        <v>8503271</v>
      </c>
      <c r="V13" s="293">
        <v>7748826.7640000004</v>
      </c>
      <c r="W13" s="293">
        <v>51993110.299000002</v>
      </c>
      <c r="X13" s="293">
        <v>139103</v>
      </c>
      <c r="Y13" s="293">
        <v>3892027</v>
      </c>
      <c r="Z13" s="293">
        <v>2601346.784</v>
      </c>
      <c r="AA13" s="293">
        <v>1413462.176</v>
      </c>
      <c r="AB13" s="293">
        <v>31552</v>
      </c>
      <c r="AC13" s="293">
        <v>202031</v>
      </c>
      <c r="AD13" s="293">
        <v>2354706.1800000002</v>
      </c>
      <c r="AE13" s="293">
        <v>1702667.4129999999</v>
      </c>
    </row>
    <row r="14" spans="1:31" s="102" customFormat="1">
      <c r="A14" s="111" t="s">
        <v>537</v>
      </c>
      <c r="B14" s="292">
        <v>9273268</v>
      </c>
      <c r="C14" s="293">
        <v>102087819.919</v>
      </c>
      <c r="D14" s="292">
        <v>4990437</v>
      </c>
      <c r="E14" s="293">
        <v>7518826</v>
      </c>
      <c r="F14" s="292">
        <v>10395012.163000001</v>
      </c>
      <c r="G14" s="293">
        <v>69564579.344999999</v>
      </c>
      <c r="H14" s="292">
        <v>106941</v>
      </c>
      <c r="I14" s="293">
        <v>969380</v>
      </c>
      <c r="J14" s="293">
        <v>4280686.2089999998</v>
      </c>
      <c r="K14" s="293">
        <v>31572687.294</v>
      </c>
      <c r="L14" s="293">
        <v>4883496</v>
      </c>
      <c r="M14" s="293">
        <v>6549446</v>
      </c>
      <c r="N14" s="293">
        <v>6114325.9539999999</v>
      </c>
      <c r="O14" s="293">
        <v>37991892.050999999</v>
      </c>
      <c r="P14" s="293">
        <v>1004732</v>
      </c>
      <c r="Q14" s="293">
        <v>1529907</v>
      </c>
      <c r="R14" s="293">
        <v>1319264.649</v>
      </c>
      <c r="S14" s="293">
        <v>8776244.8880000003</v>
      </c>
      <c r="T14" s="293">
        <v>3270678</v>
      </c>
      <c r="U14" s="293">
        <v>3821021</v>
      </c>
      <c r="V14" s="293">
        <v>3614310.7340000002</v>
      </c>
      <c r="W14" s="293">
        <v>22609646.657000002</v>
      </c>
      <c r="X14" s="293">
        <v>59153</v>
      </c>
      <c r="Y14" s="293">
        <v>1885181</v>
      </c>
      <c r="Z14" s="293">
        <v>1246504.3389999999</v>
      </c>
      <c r="AA14" s="293">
        <v>702566.67599999998</v>
      </c>
      <c r="AB14" s="293">
        <v>7421</v>
      </c>
      <c r="AC14" s="293">
        <v>51185</v>
      </c>
      <c r="AD14" s="293">
        <v>578489.73</v>
      </c>
      <c r="AE14" s="293">
        <v>434782.353</v>
      </c>
    </row>
    <row r="15" spans="1:31" s="102" customFormat="1">
      <c r="A15" s="111" t="s">
        <v>538</v>
      </c>
      <c r="B15" s="292">
        <v>9368250</v>
      </c>
      <c r="C15" s="293">
        <v>107211378.993</v>
      </c>
      <c r="D15" s="292">
        <v>5164339</v>
      </c>
      <c r="E15" s="293">
        <v>7599220</v>
      </c>
      <c r="F15" s="292">
        <v>10308921.455</v>
      </c>
      <c r="G15" s="293">
        <v>76102952.730000004</v>
      </c>
      <c r="H15" s="292">
        <v>99920</v>
      </c>
      <c r="I15" s="293">
        <v>828804</v>
      </c>
      <c r="J15" s="293">
        <v>4038874.909</v>
      </c>
      <c r="K15" s="293">
        <v>32885282.704</v>
      </c>
      <c r="L15" s="293">
        <v>5064419</v>
      </c>
      <c r="M15" s="293">
        <v>6770416</v>
      </c>
      <c r="N15" s="293">
        <v>6270046.5460000001</v>
      </c>
      <c r="O15" s="293">
        <v>43217670.026000001</v>
      </c>
      <c r="P15" s="293">
        <v>1135346</v>
      </c>
      <c r="Q15" s="293">
        <v>1608528</v>
      </c>
      <c r="R15" s="293">
        <v>1303081.314</v>
      </c>
      <c r="S15" s="293">
        <v>9317196.2310000006</v>
      </c>
      <c r="T15" s="293">
        <v>3058390</v>
      </c>
      <c r="U15" s="293">
        <v>3539140</v>
      </c>
      <c r="V15" s="293">
        <v>3069422.6409999998</v>
      </c>
      <c r="W15" s="293">
        <v>20634845.890999999</v>
      </c>
      <c r="X15" s="293">
        <v>62390</v>
      </c>
      <c r="Y15" s="293">
        <v>1824814</v>
      </c>
      <c r="Z15" s="293">
        <v>1219024.5830000001</v>
      </c>
      <c r="AA15" s="293">
        <v>613897.875</v>
      </c>
      <c r="AB15" s="293">
        <v>10175</v>
      </c>
      <c r="AC15" s="293">
        <v>65059</v>
      </c>
      <c r="AD15" s="293">
        <v>815848.66</v>
      </c>
      <c r="AE15" s="293">
        <v>542486.26599999995</v>
      </c>
    </row>
    <row r="16" spans="1:31" s="102" customFormat="1">
      <c r="A16" s="171" t="s">
        <v>539</v>
      </c>
      <c r="B16" s="294">
        <v>16618002</v>
      </c>
      <c r="C16" s="295">
        <v>182932062.35299999</v>
      </c>
      <c r="D16" s="294">
        <v>9207391</v>
      </c>
      <c r="E16" s="295">
        <v>13399761</v>
      </c>
      <c r="F16" s="294">
        <v>18367709.82</v>
      </c>
      <c r="G16" s="295">
        <v>129722054.045</v>
      </c>
      <c r="H16" s="294">
        <v>167089</v>
      </c>
      <c r="I16" s="295">
        <v>1412014</v>
      </c>
      <c r="J16" s="295">
        <v>6713086.7510000002</v>
      </c>
      <c r="K16" s="295">
        <v>52663043.009000003</v>
      </c>
      <c r="L16" s="295">
        <v>9040302</v>
      </c>
      <c r="M16" s="295">
        <v>11987747</v>
      </c>
      <c r="N16" s="295">
        <v>11654623.069</v>
      </c>
      <c r="O16" s="295">
        <v>77059011.035999998</v>
      </c>
      <c r="P16" s="295">
        <v>1974419</v>
      </c>
      <c r="Q16" s="295">
        <v>3048079</v>
      </c>
      <c r="R16" s="295">
        <v>2309076.4649999999</v>
      </c>
      <c r="S16" s="295">
        <v>16076816.231000001</v>
      </c>
      <c r="T16" s="295">
        <v>5417034</v>
      </c>
      <c r="U16" s="295">
        <v>6281180</v>
      </c>
      <c r="V16" s="295">
        <v>5255702.3130000001</v>
      </c>
      <c r="W16" s="295">
        <v>35281767.358999997</v>
      </c>
      <c r="X16" s="295">
        <v>110660</v>
      </c>
      <c r="Y16" s="295">
        <v>3063092</v>
      </c>
      <c r="Z16" s="295">
        <v>2030593.155</v>
      </c>
      <c r="AA16" s="295">
        <v>1092209.29</v>
      </c>
      <c r="AB16" s="295">
        <v>19158</v>
      </c>
      <c r="AC16" s="295">
        <v>94321</v>
      </c>
      <c r="AD16" s="295">
        <v>1092494.05</v>
      </c>
      <c r="AE16" s="295">
        <v>759215.42799999996</v>
      </c>
    </row>
    <row r="17" spans="1:31" s="102" customFormat="1">
      <c r="A17" s="111" t="s">
        <v>540</v>
      </c>
      <c r="B17" s="292">
        <v>27092790</v>
      </c>
      <c r="C17" s="293">
        <v>275082871.73699999</v>
      </c>
      <c r="D17" s="292">
        <v>14419939</v>
      </c>
      <c r="E17" s="293">
        <v>21050176</v>
      </c>
      <c r="F17" s="292">
        <v>28339761.462000001</v>
      </c>
      <c r="G17" s="293">
        <v>186658960.11199999</v>
      </c>
      <c r="H17" s="292">
        <v>258056</v>
      </c>
      <c r="I17" s="293">
        <v>2206216</v>
      </c>
      <c r="J17" s="293">
        <v>10236533.913000001</v>
      </c>
      <c r="K17" s="293">
        <v>75326202.246999994</v>
      </c>
      <c r="L17" s="293">
        <v>14161883</v>
      </c>
      <c r="M17" s="293">
        <v>18843960</v>
      </c>
      <c r="N17" s="293">
        <v>18103227.548999999</v>
      </c>
      <c r="O17" s="293">
        <v>111332757.86499999</v>
      </c>
      <c r="P17" s="293">
        <v>3481271</v>
      </c>
      <c r="Q17" s="293">
        <v>5190139</v>
      </c>
      <c r="R17" s="293">
        <v>3975930.0290000001</v>
      </c>
      <c r="S17" s="293">
        <v>25488645.750999998</v>
      </c>
      <c r="T17" s="293">
        <v>9155854</v>
      </c>
      <c r="U17" s="293">
        <v>10658052</v>
      </c>
      <c r="V17" s="293">
        <v>9499402.7290000003</v>
      </c>
      <c r="W17" s="293">
        <v>59230956.671999998</v>
      </c>
      <c r="X17" s="293">
        <v>143516</v>
      </c>
      <c r="Y17" s="293">
        <v>4229481</v>
      </c>
      <c r="Z17" s="293">
        <v>2810857.7050000001</v>
      </c>
      <c r="AA17" s="293">
        <v>1732243.3389999999</v>
      </c>
      <c r="AB17" s="293">
        <v>35726</v>
      </c>
      <c r="AC17" s="293">
        <v>243961</v>
      </c>
      <c r="AD17" s="293">
        <v>2917768.76</v>
      </c>
      <c r="AE17" s="293">
        <v>1972065.8629999999</v>
      </c>
    </row>
    <row r="18" spans="1:31" s="102" customFormat="1">
      <c r="A18" s="111" t="s">
        <v>541</v>
      </c>
      <c r="B18" s="292">
        <v>20021266</v>
      </c>
      <c r="C18" s="293">
        <v>213778285.39399999</v>
      </c>
      <c r="D18" s="292">
        <v>11164088</v>
      </c>
      <c r="E18" s="293">
        <v>16561091</v>
      </c>
      <c r="F18" s="292">
        <v>23178610.728999998</v>
      </c>
      <c r="G18" s="293">
        <v>155887838.685</v>
      </c>
      <c r="H18" s="292">
        <v>179858</v>
      </c>
      <c r="I18" s="293">
        <v>1621799</v>
      </c>
      <c r="J18" s="293">
        <v>8271721.5429999996</v>
      </c>
      <c r="K18" s="293">
        <v>62670035.375</v>
      </c>
      <c r="L18" s="293">
        <v>10984230</v>
      </c>
      <c r="M18" s="293">
        <v>14939292</v>
      </c>
      <c r="N18" s="293">
        <v>14906889.186000001</v>
      </c>
      <c r="O18" s="293">
        <v>93217803.310000002</v>
      </c>
      <c r="P18" s="293">
        <v>2491967</v>
      </c>
      <c r="Q18" s="293">
        <v>3773969</v>
      </c>
      <c r="R18" s="293">
        <v>2682140.8870000001</v>
      </c>
      <c r="S18" s="293">
        <v>17741165.894000001</v>
      </c>
      <c r="T18" s="293">
        <v>6334874</v>
      </c>
      <c r="U18" s="293">
        <v>7552763</v>
      </c>
      <c r="V18" s="293">
        <v>5880941.7429999998</v>
      </c>
      <c r="W18" s="293">
        <v>37274501.516000003</v>
      </c>
      <c r="X18" s="293">
        <v>112768</v>
      </c>
      <c r="Y18" s="293">
        <v>3382006</v>
      </c>
      <c r="Z18" s="293">
        <v>2242645.594</v>
      </c>
      <c r="AA18" s="293">
        <v>1265225.692</v>
      </c>
      <c r="AB18" s="293">
        <v>30337</v>
      </c>
      <c r="AC18" s="293">
        <v>203929</v>
      </c>
      <c r="AD18" s="293">
        <v>2357881.6</v>
      </c>
      <c r="AE18" s="293">
        <v>1609553.6070000001</v>
      </c>
    </row>
    <row r="19" spans="1:31" s="102" customFormat="1">
      <c r="A19" s="111" t="s">
        <v>542</v>
      </c>
      <c r="B19" s="292">
        <v>15713639</v>
      </c>
      <c r="C19" s="293">
        <v>195374986.24599999</v>
      </c>
      <c r="D19" s="292">
        <v>9105315</v>
      </c>
      <c r="E19" s="293">
        <v>13494425</v>
      </c>
      <c r="F19" s="292">
        <v>19123687.322999999</v>
      </c>
      <c r="G19" s="293">
        <v>142795181.84</v>
      </c>
      <c r="H19" s="292">
        <v>169847</v>
      </c>
      <c r="I19" s="293">
        <v>1425350</v>
      </c>
      <c r="J19" s="293">
        <v>7185534.3190000001</v>
      </c>
      <c r="K19" s="293">
        <v>58925705.850000001</v>
      </c>
      <c r="L19" s="293">
        <v>8935468</v>
      </c>
      <c r="M19" s="293">
        <v>12069075</v>
      </c>
      <c r="N19" s="293">
        <v>11938153.004000001</v>
      </c>
      <c r="O19" s="293">
        <v>83869475.989999995</v>
      </c>
      <c r="P19" s="293">
        <v>2048261</v>
      </c>
      <c r="Q19" s="293">
        <v>3217285</v>
      </c>
      <c r="R19" s="293">
        <v>2302107.0729999999</v>
      </c>
      <c r="S19" s="293">
        <v>16434255.555</v>
      </c>
      <c r="T19" s="293">
        <v>4534669</v>
      </c>
      <c r="U19" s="293">
        <v>5360932</v>
      </c>
      <c r="V19" s="293">
        <v>4799085.2280000001</v>
      </c>
      <c r="W19" s="293">
        <v>32917374.171999998</v>
      </c>
      <c r="X19" s="293">
        <v>111038</v>
      </c>
      <c r="Y19" s="293">
        <v>3187272</v>
      </c>
      <c r="Z19" s="293">
        <v>2122778.4589999998</v>
      </c>
      <c r="AA19" s="293">
        <v>1129162.0870000001</v>
      </c>
      <c r="AB19" s="293">
        <v>25394</v>
      </c>
      <c r="AC19" s="293">
        <v>212365</v>
      </c>
      <c r="AD19" s="293">
        <v>2667566.21</v>
      </c>
      <c r="AE19" s="293">
        <v>2099012.5920000002</v>
      </c>
    </row>
    <row r="20" spans="1:31" s="102" customFormat="1">
      <c r="A20" s="111" t="s">
        <v>543</v>
      </c>
      <c r="B20" s="292">
        <v>71382682</v>
      </c>
      <c r="C20" s="293">
        <v>701246550.46399999</v>
      </c>
      <c r="D20" s="292">
        <v>37440217</v>
      </c>
      <c r="E20" s="293">
        <v>55216176</v>
      </c>
      <c r="F20" s="292">
        <v>70254782.650000006</v>
      </c>
      <c r="G20" s="293">
        <v>478303607.25400001</v>
      </c>
      <c r="H20" s="292">
        <v>552898</v>
      </c>
      <c r="I20" s="293">
        <v>4684567</v>
      </c>
      <c r="J20" s="293">
        <v>24132094.344000001</v>
      </c>
      <c r="K20" s="293">
        <v>188881246.586</v>
      </c>
      <c r="L20" s="293">
        <v>36887319</v>
      </c>
      <c r="M20" s="293">
        <v>50531609</v>
      </c>
      <c r="N20" s="293">
        <v>46122688.306000002</v>
      </c>
      <c r="O20" s="293">
        <v>289422360.66799998</v>
      </c>
      <c r="P20" s="293">
        <v>9619762</v>
      </c>
      <c r="Q20" s="293">
        <v>14268823</v>
      </c>
      <c r="R20" s="293">
        <v>10428352.225</v>
      </c>
      <c r="S20" s="293">
        <v>68772873.363000005</v>
      </c>
      <c r="T20" s="293">
        <v>24175019</v>
      </c>
      <c r="U20" s="293">
        <v>28450594</v>
      </c>
      <c r="V20" s="293">
        <v>22231616.361000001</v>
      </c>
      <c r="W20" s="293">
        <v>141257425.18599999</v>
      </c>
      <c r="X20" s="293">
        <v>343872</v>
      </c>
      <c r="Y20" s="293">
        <v>10092065</v>
      </c>
      <c r="Z20" s="293">
        <v>6679746.6789999995</v>
      </c>
      <c r="AA20" s="293">
        <v>3986126.0249999999</v>
      </c>
      <c r="AB20" s="293">
        <v>147684</v>
      </c>
      <c r="AC20" s="293">
        <v>1064688</v>
      </c>
      <c r="AD20" s="293">
        <v>12159008.705</v>
      </c>
      <c r="AE20" s="293">
        <v>8926518.6359999999</v>
      </c>
    </row>
    <row r="21" spans="1:31" s="102" customFormat="1">
      <c r="A21" s="171" t="s">
        <v>544</v>
      </c>
      <c r="B21" s="294">
        <v>60282568</v>
      </c>
      <c r="C21" s="295">
        <v>640169540.07799995</v>
      </c>
      <c r="D21" s="294">
        <v>31440797</v>
      </c>
      <c r="E21" s="295">
        <v>46523029</v>
      </c>
      <c r="F21" s="294">
        <v>64988979.810000002</v>
      </c>
      <c r="G21" s="295">
        <v>441794263.82200003</v>
      </c>
      <c r="H21" s="294">
        <v>549763</v>
      </c>
      <c r="I21" s="295">
        <v>4747980</v>
      </c>
      <c r="J21" s="295">
        <v>24251592.557</v>
      </c>
      <c r="K21" s="295">
        <v>185652773.257</v>
      </c>
      <c r="L21" s="295">
        <v>30891034</v>
      </c>
      <c r="M21" s="295">
        <v>41775049</v>
      </c>
      <c r="N21" s="295">
        <v>40737387.252999999</v>
      </c>
      <c r="O21" s="295">
        <v>256141490.565</v>
      </c>
      <c r="P21" s="295">
        <v>8376669</v>
      </c>
      <c r="Q21" s="295">
        <v>12247041</v>
      </c>
      <c r="R21" s="295">
        <v>9747471.1860000007</v>
      </c>
      <c r="S21" s="295">
        <v>63958093.666000001</v>
      </c>
      <c r="T21" s="295">
        <v>20357883</v>
      </c>
      <c r="U21" s="295">
        <v>23504646</v>
      </c>
      <c r="V21" s="295">
        <v>19735548.973000001</v>
      </c>
      <c r="W21" s="295">
        <v>124783395.161</v>
      </c>
      <c r="X21" s="295">
        <v>355853</v>
      </c>
      <c r="Y21" s="295">
        <v>10180549</v>
      </c>
      <c r="Z21" s="295">
        <v>6739392.2769999998</v>
      </c>
      <c r="AA21" s="295">
        <v>4100495.2340000002</v>
      </c>
      <c r="AB21" s="295">
        <v>107219</v>
      </c>
      <c r="AC21" s="295">
        <v>708080</v>
      </c>
      <c r="AD21" s="295">
        <v>8083466.915</v>
      </c>
      <c r="AE21" s="295">
        <v>5533292.1950000003</v>
      </c>
    </row>
    <row r="22" spans="1:31" s="102" customFormat="1">
      <c r="A22" s="111" t="s">
        <v>545</v>
      </c>
      <c r="B22" s="292">
        <v>169256270</v>
      </c>
      <c r="C22" s="293">
        <v>1906594968.302</v>
      </c>
      <c r="D22" s="292">
        <v>89928811</v>
      </c>
      <c r="E22" s="293">
        <v>135815340</v>
      </c>
      <c r="F22" s="292">
        <v>199766207.59200001</v>
      </c>
      <c r="G22" s="293">
        <v>1348788638.441</v>
      </c>
      <c r="H22" s="292">
        <v>1461719</v>
      </c>
      <c r="I22" s="293">
        <v>12043013</v>
      </c>
      <c r="J22" s="293">
        <v>70316523.405000001</v>
      </c>
      <c r="K22" s="293">
        <v>535651213.71700001</v>
      </c>
      <c r="L22" s="293">
        <v>88467092</v>
      </c>
      <c r="M22" s="293">
        <v>123772327</v>
      </c>
      <c r="N22" s="293">
        <v>129449684.18700001</v>
      </c>
      <c r="O22" s="293">
        <v>813137424.72399998</v>
      </c>
      <c r="P22" s="293">
        <v>21396931</v>
      </c>
      <c r="Q22" s="293">
        <v>31942152</v>
      </c>
      <c r="R22" s="293">
        <v>25195978.120000001</v>
      </c>
      <c r="S22" s="293">
        <v>169181101.84200001</v>
      </c>
      <c r="T22" s="293">
        <v>57490493</v>
      </c>
      <c r="U22" s="293">
        <v>68103289</v>
      </c>
      <c r="V22" s="293">
        <v>56830634.608999997</v>
      </c>
      <c r="W22" s="293">
        <v>358209336.99199998</v>
      </c>
      <c r="X22" s="293">
        <v>898737</v>
      </c>
      <c r="Y22" s="293">
        <v>24989098</v>
      </c>
      <c r="Z22" s="293">
        <v>16611982.529999999</v>
      </c>
      <c r="AA22" s="293">
        <v>10354987.034</v>
      </c>
      <c r="AB22" s="293">
        <v>440035</v>
      </c>
      <c r="AC22" s="293">
        <v>2611641</v>
      </c>
      <c r="AD22" s="293">
        <v>29401107.055</v>
      </c>
      <c r="AE22" s="293">
        <v>20060903.993000001</v>
      </c>
    </row>
    <row r="23" spans="1:31" s="102" customFormat="1">
      <c r="A23" s="111" t="s">
        <v>546</v>
      </c>
      <c r="B23" s="292">
        <v>97111860</v>
      </c>
      <c r="C23" s="293">
        <v>1019168612.7589999</v>
      </c>
      <c r="D23" s="292">
        <v>50384009</v>
      </c>
      <c r="E23" s="293">
        <v>75375587</v>
      </c>
      <c r="F23" s="292">
        <v>101086997.441</v>
      </c>
      <c r="G23" s="293">
        <v>689156833.43099999</v>
      </c>
      <c r="H23" s="292">
        <v>834791</v>
      </c>
      <c r="I23" s="293">
        <v>6740632</v>
      </c>
      <c r="J23" s="293">
        <v>37195183.862999998</v>
      </c>
      <c r="K23" s="293">
        <v>283199794.35699999</v>
      </c>
      <c r="L23" s="293">
        <v>49549218</v>
      </c>
      <c r="M23" s="293">
        <v>68634955</v>
      </c>
      <c r="N23" s="293">
        <v>63891813.578000002</v>
      </c>
      <c r="O23" s="293">
        <v>405957039.074</v>
      </c>
      <c r="P23" s="293">
        <v>12010927</v>
      </c>
      <c r="Q23" s="293">
        <v>18082203</v>
      </c>
      <c r="R23" s="293">
        <v>14997477.187000001</v>
      </c>
      <c r="S23" s="293">
        <v>100521122.20999999</v>
      </c>
      <c r="T23" s="293">
        <v>34521160</v>
      </c>
      <c r="U23" s="293">
        <v>40563026</v>
      </c>
      <c r="V23" s="293">
        <v>33337645.116999999</v>
      </c>
      <c r="W23" s="293">
        <v>213728522.433</v>
      </c>
      <c r="X23" s="293">
        <v>491318</v>
      </c>
      <c r="Y23" s="293">
        <v>13657944</v>
      </c>
      <c r="Z23" s="293">
        <v>9064241.6500000004</v>
      </c>
      <c r="AA23" s="293">
        <v>5499289.2630000003</v>
      </c>
      <c r="AB23" s="293">
        <v>195764</v>
      </c>
      <c r="AC23" s="293">
        <v>1261023</v>
      </c>
      <c r="AD23" s="293">
        <v>14947569.49</v>
      </c>
      <c r="AE23" s="293">
        <v>10262845.422</v>
      </c>
    </row>
    <row r="24" spans="1:31" s="102" customFormat="1">
      <c r="A24" s="111" t="s">
        <v>547</v>
      </c>
      <c r="B24" s="292">
        <v>21456643</v>
      </c>
      <c r="C24" s="293">
        <v>211070103.81</v>
      </c>
      <c r="D24" s="292">
        <v>11410551</v>
      </c>
      <c r="E24" s="293">
        <v>16376874</v>
      </c>
      <c r="F24" s="292">
        <v>22743608.692000002</v>
      </c>
      <c r="G24" s="293">
        <v>145441391.88299999</v>
      </c>
      <c r="H24" s="292">
        <v>197768</v>
      </c>
      <c r="I24" s="293">
        <v>1705297</v>
      </c>
      <c r="J24" s="293">
        <v>8367181.8619999997</v>
      </c>
      <c r="K24" s="293">
        <v>61040199.844999999</v>
      </c>
      <c r="L24" s="293">
        <v>11212783</v>
      </c>
      <c r="M24" s="293">
        <v>14671577</v>
      </c>
      <c r="N24" s="293">
        <v>14376426.83</v>
      </c>
      <c r="O24" s="293">
        <v>84401192.038000003</v>
      </c>
      <c r="P24" s="293">
        <v>2571133</v>
      </c>
      <c r="Q24" s="293">
        <v>3764654</v>
      </c>
      <c r="R24" s="293">
        <v>3061076.8909999998</v>
      </c>
      <c r="S24" s="293">
        <v>19682518.177999999</v>
      </c>
      <c r="T24" s="293">
        <v>7444383</v>
      </c>
      <c r="U24" s="293">
        <v>8687361</v>
      </c>
      <c r="V24" s="293">
        <v>7146282.6940000001</v>
      </c>
      <c r="W24" s="293">
        <v>43542440.390000001</v>
      </c>
      <c r="X24" s="293">
        <v>113885</v>
      </c>
      <c r="Y24" s="293">
        <v>3358467</v>
      </c>
      <c r="Z24" s="293">
        <v>2226076.125</v>
      </c>
      <c r="AA24" s="293">
        <v>1151492.5109999999</v>
      </c>
      <c r="AB24" s="293">
        <v>30576</v>
      </c>
      <c r="AC24" s="293">
        <v>166534</v>
      </c>
      <c r="AD24" s="293">
        <v>1934078.37</v>
      </c>
      <c r="AE24" s="293">
        <v>1252260.848</v>
      </c>
    </row>
    <row r="25" spans="1:31" s="102" customFormat="1">
      <c r="A25" s="111" t="s">
        <v>548</v>
      </c>
      <c r="B25" s="292">
        <v>9633491</v>
      </c>
      <c r="C25" s="293">
        <v>102284902.811</v>
      </c>
      <c r="D25" s="292">
        <v>5485776</v>
      </c>
      <c r="E25" s="293">
        <v>7936522</v>
      </c>
      <c r="F25" s="292">
        <v>11233916.579</v>
      </c>
      <c r="G25" s="293">
        <v>73707171.730000004</v>
      </c>
      <c r="H25" s="292">
        <v>95759</v>
      </c>
      <c r="I25" s="293">
        <v>848493</v>
      </c>
      <c r="J25" s="293">
        <v>4378374.3030000003</v>
      </c>
      <c r="K25" s="293">
        <v>31655757.715999998</v>
      </c>
      <c r="L25" s="293">
        <v>5390017</v>
      </c>
      <c r="M25" s="293">
        <v>7088029</v>
      </c>
      <c r="N25" s="293">
        <v>6855542.2759999996</v>
      </c>
      <c r="O25" s="293">
        <v>42051414.013999999</v>
      </c>
      <c r="P25" s="293">
        <v>1333146</v>
      </c>
      <c r="Q25" s="293">
        <v>1888533</v>
      </c>
      <c r="R25" s="293">
        <v>1450430.027</v>
      </c>
      <c r="S25" s="293">
        <v>9401757.9700000007</v>
      </c>
      <c r="T25" s="293">
        <v>2803515</v>
      </c>
      <c r="U25" s="293">
        <v>3254754</v>
      </c>
      <c r="V25" s="293">
        <v>2957160.6439999999</v>
      </c>
      <c r="W25" s="293">
        <v>18223548.296</v>
      </c>
      <c r="X25" s="293">
        <v>58760</v>
      </c>
      <c r="Y25" s="293">
        <v>1516428</v>
      </c>
      <c r="Z25" s="293">
        <v>1014447.279</v>
      </c>
      <c r="AA25" s="293">
        <v>480711.73599999998</v>
      </c>
      <c r="AB25" s="293">
        <v>11054</v>
      </c>
      <c r="AC25" s="293">
        <v>64586</v>
      </c>
      <c r="AD25" s="293">
        <v>823125.54</v>
      </c>
      <c r="AE25" s="293">
        <v>471713.07900000003</v>
      </c>
    </row>
    <row r="26" spans="1:31" s="102" customFormat="1">
      <c r="A26" s="171" t="s">
        <v>549</v>
      </c>
      <c r="B26" s="294">
        <v>10721540</v>
      </c>
      <c r="C26" s="295">
        <v>121395919.04099999</v>
      </c>
      <c r="D26" s="294">
        <v>6248616</v>
      </c>
      <c r="E26" s="295">
        <v>9364398</v>
      </c>
      <c r="F26" s="294">
        <v>13621685.846999999</v>
      </c>
      <c r="G26" s="295">
        <v>88365881.695999995</v>
      </c>
      <c r="H26" s="294">
        <v>120143</v>
      </c>
      <c r="I26" s="295">
        <v>1048800</v>
      </c>
      <c r="J26" s="295">
        <v>5144243.7460000003</v>
      </c>
      <c r="K26" s="295">
        <v>37564138.847000003</v>
      </c>
      <c r="L26" s="295">
        <v>6128473</v>
      </c>
      <c r="M26" s="295">
        <v>8315598</v>
      </c>
      <c r="N26" s="295">
        <v>8477442.1009999998</v>
      </c>
      <c r="O26" s="295">
        <v>50801742.848999999</v>
      </c>
      <c r="P26" s="295">
        <v>1286301</v>
      </c>
      <c r="Q26" s="295">
        <v>1917429</v>
      </c>
      <c r="R26" s="295">
        <v>1495380.2080000001</v>
      </c>
      <c r="S26" s="295">
        <v>9760515.7310000006</v>
      </c>
      <c r="T26" s="295">
        <v>3165488</v>
      </c>
      <c r="U26" s="295">
        <v>3700471</v>
      </c>
      <c r="V26" s="295">
        <v>3541891.6370000001</v>
      </c>
      <c r="W26" s="295">
        <v>21630363.149999999</v>
      </c>
      <c r="X26" s="295">
        <v>70467</v>
      </c>
      <c r="Y26" s="295">
        <v>2047636</v>
      </c>
      <c r="Z26" s="295">
        <v>1359292.132</v>
      </c>
      <c r="AA26" s="295">
        <v>679137.71299999999</v>
      </c>
      <c r="AB26" s="295">
        <v>21135</v>
      </c>
      <c r="AC26" s="295">
        <v>126434</v>
      </c>
      <c r="AD26" s="295">
        <v>1596663.76</v>
      </c>
      <c r="AE26" s="295">
        <v>960020.75100000005</v>
      </c>
    </row>
    <row r="27" spans="1:31" s="102" customFormat="1">
      <c r="A27" s="111" t="s">
        <v>550</v>
      </c>
      <c r="B27" s="292">
        <v>7343113</v>
      </c>
      <c r="C27" s="293">
        <v>81240617.378000006</v>
      </c>
      <c r="D27" s="292">
        <v>4457047</v>
      </c>
      <c r="E27" s="293">
        <v>6491142</v>
      </c>
      <c r="F27" s="292">
        <v>9072126.8479999993</v>
      </c>
      <c r="G27" s="293">
        <v>60719109.953000002</v>
      </c>
      <c r="H27" s="292">
        <v>73661</v>
      </c>
      <c r="I27" s="293">
        <v>651099</v>
      </c>
      <c r="J27" s="293">
        <v>3337436.3130000001</v>
      </c>
      <c r="K27" s="293">
        <v>25173445.524999999</v>
      </c>
      <c r="L27" s="293">
        <v>4383386</v>
      </c>
      <c r="M27" s="293">
        <v>5840043</v>
      </c>
      <c r="N27" s="293">
        <v>5734690.5350000001</v>
      </c>
      <c r="O27" s="293">
        <v>35545664.428000003</v>
      </c>
      <c r="P27" s="293">
        <v>875019</v>
      </c>
      <c r="Q27" s="293">
        <v>1290976</v>
      </c>
      <c r="R27" s="293">
        <v>1021738.57</v>
      </c>
      <c r="S27" s="293">
        <v>6609484.1009999998</v>
      </c>
      <c r="T27" s="293">
        <v>1993568</v>
      </c>
      <c r="U27" s="293">
        <v>2358975</v>
      </c>
      <c r="V27" s="293">
        <v>2095656.513</v>
      </c>
      <c r="W27" s="293">
        <v>12899480.431</v>
      </c>
      <c r="X27" s="293">
        <v>54065</v>
      </c>
      <c r="Y27" s="293">
        <v>1429910</v>
      </c>
      <c r="Z27" s="293">
        <v>944215.26300000004</v>
      </c>
      <c r="AA27" s="293">
        <v>440368.565</v>
      </c>
      <c r="AB27" s="293">
        <v>17479</v>
      </c>
      <c r="AC27" s="293">
        <v>85518</v>
      </c>
      <c r="AD27" s="293">
        <v>977969.85</v>
      </c>
      <c r="AE27" s="293">
        <v>572174.32799999998</v>
      </c>
    </row>
    <row r="28" spans="1:31" s="102" customFormat="1">
      <c r="A28" s="111" t="s">
        <v>551</v>
      </c>
      <c r="B28" s="292">
        <v>8228693</v>
      </c>
      <c r="C28" s="293">
        <v>80456701.655000001</v>
      </c>
      <c r="D28" s="292">
        <v>4431160</v>
      </c>
      <c r="E28" s="293">
        <v>6578737</v>
      </c>
      <c r="F28" s="292">
        <v>8421674.3959999997</v>
      </c>
      <c r="G28" s="293">
        <v>56484604.773999996</v>
      </c>
      <c r="H28" s="292">
        <v>77341</v>
      </c>
      <c r="I28" s="293">
        <v>674443</v>
      </c>
      <c r="J28" s="293">
        <v>3226080.9130000002</v>
      </c>
      <c r="K28" s="293">
        <v>24131876.835000001</v>
      </c>
      <c r="L28" s="293">
        <v>4353819</v>
      </c>
      <c r="M28" s="293">
        <v>5904294</v>
      </c>
      <c r="N28" s="293">
        <v>5195593.483</v>
      </c>
      <c r="O28" s="293">
        <v>32352727.938999999</v>
      </c>
      <c r="P28" s="293">
        <v>1020050</v>
      </c>
      <c r="Q28" s="293">
        <v>1508057</v>
      </c>
      <c r="R28" s="293">
        <v>1146618.5349999999</v>
      </c>
      <c r="S28" s="293">
        <v>7508395.807</v>
      </c>
      <c r="T28" s="293">
        <v>2765266</v>
      </c>
      <c r="U28" s="293">
        <v>3245050</v>
      </c>
      <c r="V28" s="293">
        <v>2448185.2319999998</v>
      </c>
      <c r="W28" s="293">
        <v>15405668.649</v>
      </c>
      <c r="X28" s="293">
        <v>47376</v>
      </c>
      <c r="Y28" s="293">
        <v>1397768</v>
      </c>
      <c r="Z28" s="293">
        <v>927911.70299999998</v>
      </c>
      <c r="AA28" s="293">
        <v>508054.28200000001</v>
      </c>
      <c r="AB28" s="293">
        <v>12217</v>
      </c>
      <c r="AC28" s="293">
        <v>68144</v>
      </c>
      <c r="AD28" s="293">
        <v>818835.31</v>
      </c>
      <c r="AE28" s="293">
        <v>549978.14300000004</v>
      </c>
    </row>
    <row r="29" spans="1:31" s="102" customFormat="1">
      <c r="A29" s="111" t="s">
        <v>552</v>
      </c>
      <c r="B29" s="292">
        <v>18204170</v>
      </c>
      <c r="C29" s="293">
        <v>191676352.08399999</v>
      </c>
      <c r="D29" s="292">
        <v>10149803</v>
      </c>
      <c r="E29" s="293">
        <v>14302099</v>
      </c>
      <c r="F29" s="292">
        <v>20254414.467</v>
      </c>
      <c r="G29" s="293">
        <v>134942195.097</v>
      </c>
      <c r="H29" s="292">
        <v>179977</v>
      </c>
      <c r="I29" s="293">
        <v>1394611</v>
      </c>
      <c r="J29" s="293">
        <v>7656394.3890000004</v>
      </c>
      <c r="K29" s="293">
        <v>56054678.649999999</v>
      </c>
      <c r="L29" s="293">
        <v>9969826</v>
      </c>
      <c r="M29" s="293">
        <v>12907488</v>
      </c>
      <c r="N29" s="293">
        <v>12598020.078</v>
      </c>
      <c r="O29" s="293">
        <v>78887516.446999997</v>
      </c>
      <c r="P29" s="293">
        <v>2358637</v>
      </c>
      <c r="Q29" s="293">
        <v>3365985</v>
      </c>
      <c r="R29" s="293">
        <v>2643744.463</v>
      </c>
      <c r="S29" s="293">
        <v>17311176.000999998</v>
      </c>
      <c r="T29" s="293">
        <v>5675176</v>
      </c>
      <c r="U29" s="293">
        <v>6501926</v>
      </c>
      <c r="V29" s="293">
        <v>6107267.0580000002</v>
      </c>
      <c r="W29" s="293">
        <v>37706324.713</v>
      </c>
      <c r="X29" s="293">
        <v>108263</v>
      </c>
      <c r="Y29" s="293">
        <v>2849066</v>
      </c>
      <c r="Z29" s="293">
        <v>1892449</v>
      </c>
      <c r="AA29" s="293">
        <v>879381.35699999996</v>
      </c>
      <c r="AB29" s="293">
        <v>20554</v>
      </c>
      <c r="AC29" s="293">
        <v>105453</v>
      </c>
      <c r="AD29" s="293">
        <v>1323097.72</v>
      </c>
      <c r="AE29" s="293">
        <v>837274.91599999997</v>
      </c>
    </row>
    <row r="30" spans="1:31" s="102" customFormat="1">
      <c r="A30" s="111" t="s">
        <v>553</v>
      </c>
      <c r="B30" s="292">
        <v>17201860</v>
      </c>
      <c r="C30" s="293">
        <v>188389773.37900001</v>
      </c>
      <c r="D30" s="292">
        <v>9420072</v>
      </c>
      <c r="E30" s="293">
        <v>13861029</v>
      </c>
      <c r="F30" s="292">
        <v>18141299.352000002</v>
      </c>
      <c r="G30" s="293">
        <v>131595649.487</v>
      </c>
      <c r="H30" s="292">
        <v>150528</v>
      </c>
      <c r="I30" s="293">
        <v>1107795</v>
      </c>
      <c r="J30" s="293">
        <v>6160993.9639999997</v>
      </c>
      <c r="K30" s="293">
        <v>49233900.509000003</v>
      </c>
      <c r="L30" s="293">
        <v>9269544</v>
      </c>
      <c r="M30" s="293">
        <v>12753234</v>
      </c>
      <c r="N30" s="293">
        <v>11980305.388</v>
      </c>
      <c r="O30" s="293">
        <v>82361748.978</v>
      </c>
      <c r="P30" s="293">
        <v>2459216</v>
      </c>
      <c r="Q30" s="293">
        <v>3482687</v>
      </c>
      <c r="R30" s="293">
        <v>2818809.304</v>
      </c>
      <c r="S30" s="293">
        <v>20103394.059999999</v>
      </c>
      <c r="T30" s="293">
        <v>5298570</v>
      </c>
      <c r="U30" s="293">
        <v>6259879</v>
      </c>
      <c r="V30" s="293">
        <v>5089261.2920000004</v>
      </c>
      <c r="W30" s="293">
        <v>34278483.241999999</v>
      </c>
      <c r="X30" s="293">
        <v>95005</v>
      </c>
      <c r="Y30" s="293">
        <v>2375494</v>
      </c>
      <c r="Z30" s="293">
        <v>1578370.844</v>
      </c>
      <c r="AA30" s="293">
        <v>754447.70400000003</v>
      </c>
      <c r="AB30" s="293">
        <v>24002</v>
      </c>
      <c r="AC30" s="293">
        <v>182386</v>
      </c>
      <c r="AD30" s="293">
        <v>2283220.5550000002</v>
      </c>
      <c r="AE30" s="293">
        <v>1657798.8859999999</v>
      </c>
    </row>
    <row r="31" spans="1:31" s="102" customFormat="1">
      <c r="A31" s="171" t="s">
        <v>554</v>
      </c>
      <c r="B31" s="294">
        <v>31326229</v>
      </c>
      <c r="C31" s="295">
        <v>363433461.477</v>
      </c>
      <c r="D31" s="294">
        <v>17087991</v>
      </c>
      <c r="E31" s="295">
        <v>25307686</v>
      </c>
      <c r="F31" s="294">
        <v>35996095.681999996</v>
      </c>
      <c r="G31" s="295">
        <v>261457638.77599999</v>
      </c>
      <c r="H31" s="294">
        <v>304922</v>
      </c>
      <c r="I31" s="295">
        <v>2414541</v>
      </c>
      <c r="J31" s="295">
        <v>12776188.407</v>
      </c>
      <c r="K31" s="295">
        <v>102391122.067</v>
      </c>
      <c r="L31" s="295">
        <v>16783069</v>
      </c>
      <c r="M31" s="295">
        <v>22893145</v>
      </c>
      <c r="N31" s="295">
        <v>23219907.274999999</v>
      </c>
      <c r="O31" s="295">
        <v>159066516.70899999</v>
      </c>
      <c r="P31" s="295">
        <v>3846762</v>
      </c>
      <c r="Q31" s="295">
        <v>5754506</v>
      </c>
      <c r="R31" s="295">
        <v>4421226.0990000004</v>
      </c>
      <c r="S31" s="295">
        <v>31393368.272999998</v>
      </c>
      <c r="T31" s="295">
        <v>10352091</v>
      </c>
      <c r="U31" s="295">
        <v>12016842</v>
      </c>
      <c r="V31" s="295">
        <v>9919576.7290000003</v>
      </c>
      <c r="W31" s="295">
        <v>66492411.195</v>
      </c>
      <c r="X31" s="295">
        <v>185995</v>
      </c>
      <c r="Y31" s="295">
        <v>5208518</v>
      </c>
      <c r="Z31" s="295">
        <v>3457995.2540000002</v>
      </c>
      <c r="AA31" s="295">
        <v>1826388.3740000001</v>
      </c>
      <c r="AB31" s="295">
        <v>39385</v>
      </c>
      <c r="AC31" s="295">
        <v>255416</v>
      </c>
      <c r="AD31" s="295">
        <v>3129967.3250000002</v>
      </c>
      <c r="AE31" s="295">
        <v>2263654.8590000002</v>
      </c>
    </row>
    <row r="32" spans="1:31" s="102" customFormat="1">
      <c r="A32" s="111" t="s">
        <v>555</v>
      </c>
      <c r="B32" s="292">
        <v>71199332</v>
      </c>
      <c r="C32" s="293">
        <v>829540032.046</v>
      </c>
      <c r="D32" s="292">
        <v>39645775</v>
      </c>
      <c r="E32" s="293">
        <v>59014148</v>
      </c>
      <c r="F32" s="292">
        <v>81256223.182999998</v>
      </c>
      <c r="G32" s="293">
        <v>586860921.65600002</v>
      </c>
      <c r="H32" s="292">
        <v>630830</v>
      </c>
      <c r="I32" s="293">
        <v>4797225</v>
      </c>
      <c r="J32" s="293">
        <v>27096165.607999999</v>
      </c>
      <c r="K32" s="293">
        <v>216926103.11500001</v>
      </c>
      <c r="L32" s="293">
        <v>39014945</v>
      </c>
      <c r="M32" s="293">
        <v>54216923</v>
      </c>
      <c r="N32" s="293">
        <v>54160057.575000003</v>
      </c>
      <c r="O32" s="293">
        <v>369934818.54100001</v>
      </c>
      <c r="P32" s="293">
        <v>10023276</v>
      </c>
      <c r="Q32" s="293">
        <v>14365726</v>
      </c>
      <c r="R32" s="293">
        <v>12264460.33</v>
      </c>
      <c r="S32" s="293">
        <v>87681291.790000007</v>
      </c>
      <c r="T32" s="293">
        <v>21394066</v>
      </c>
      <c r="U32" s="293">
        <v>25774472</v>
      </c>
      <c r="V32" s="293">
        <v>21126922.355</v>
      </c>
      <c r="W32" s="293">
        <v>141629302.287</v>
      </c>
      <c r="X32" s="293">
        <v>410873</v>
      </c>
      <c r="Y32" s="293">
        <v>10412721</v>
      </c>
      <c r="Z32" s="293">
        <v>6888470.3949999996</v>
      </c>
      <c r="AA32" s="293">
        <v>3770883.9010000001</v>
      </c>
      <c r="AB32" s="293">
        <v>136215</v>
      </c>
      <c r="AC32" s="293">
        <v>1011721</v>
      </c>
      <c r="AD32" s="293">
        <v>12429155.66</v>
      </c>
      <c r="AE32" s="293">
        <v>9597632.4120000005</v>
      </c>
    </row>
    <row r="33" spans="1:31" s="102" customFormat="1">
      <c r="A33" s="111" t="s">
        <v>556</v>
      </c>
      <c r="B33" s="292">
        <v>16728091</v>
      </c>
      <c r="C33" s="293">
        <v>173079041.965</v>
      </c>
      <c r="D33" s="292">
        <v>9289923</v>
      </c>
      <c r="E33" s="293">
        <v>13817053</v>
      </c>
      <c r="F33" s="292">
        <v>17382640.057</v>
      </c>
      <c r="G33" s="293">
        <v>122055534.661</v>
      </c>
      <c r="H33" s="292">
        <v>157545</v>
      </c>
      <c r="I33" s="293">
        <v>1292686</v>
      </c>
      <c r="J33" s="293">
        <v>6306884.5489999996</v>
      </c>
      <c r="K33" s="293">
        <v>49199777.689999998</v>
      </c>
      <c r="L33" s="293">
        <v>9132378</v>
      </c>
      <c r="M33" s="293">
        <v>12524367</v>
      </c>
      <c r="N33" s="293">
        <v>11075755.507999999</v>
      </c>
      <c r="O33" s="293">
        <v>72855756.971000001</v>
      </c>
      <c r="P33" s="293">
        <v>2118335</v>
      </c>
      <c r="Q33" s="293">
        <v>2960613</v>
      </c>
      <c r="R33" s="293">
        <v>2345952.1329999999</v>
      </c>
      <c r="S33" s="293">
        <v>16149112.949999999</v>
      </c>
      <c r="T33" s="293">
        <v>5290580</v>
      </c>
      <c r="U33" s="293">
        <v>6272935</v>
      </c>
      <c r="V33" s="293">
        <v>5020539.6490000002</v>
      </c>
      <c r="W33" s="293">
        <v>32411371.011</v>
      </c>
      <c r="X33" s="293">
        <v>93085</v>
      </c>
      <c r="Y33" s="293">
        <v>2801561</v>
      </c>
      <c r="Z33" s="293">
        <v>1861510.9639999999</v>
      </c>
      <c r="AA33" s="293">
        <v>1033502.448</v>
      </c>
      <c r="AB33" s="293">
        <v>29253</v>
      </c>
      <c r="AC33" s="293">
        <v>181714</v>
      </c>
      <c r="AD33" s="293">
        <v>2104254.5299999998</v>
      </c>
      <c r="AE33" s="293">
        <v>1429520.895</v>
      </c>
    </row>
    <row r="34" spans="1:31" s="102" customFormat="1">
      <c r="A34" s="111" t="s">
        <v>557</v>
      </c>
      <c r="B34" s="292">
        <v>14255559</v>
      </c>
      <c r="C34" s="293">
        <v>141574528.91299999</v>
      </c>
      <c r="D34" s="292">
        <v>7762317</v>
      </c>
      <c r="E34" s="293">
        <v>11111883</v>
      </c>
      <c r="F34" s="292">
        <v>15179122.706</v>
      </c>
      <c r="G34" s="293">
        <v>98241466.753000006</v>
      </c>
      <c r="H34" s="292">
        <v>127830</v>
      </c>
      <c r="I34" s="293">
        <v>983968</v>
      </c>
      <c r="J34" s="293">
        <v>5446489.4809999997</v>
      </c>
      <c r="K34" s="293">
        <v>40119966.559</v>
      </c>
      <c r="L34" s="293">
        <v>7634487</v>
      </c>
      <c r="M34" s="293">
        <v>10127915</v>
      </c>
      <c r="N34" s="293">
        <v>9732633.2249999996</v>
      </c>
      <c r="O34" s="293">
        <v>58121500.193999998</v>
      </c>
      <c r="P34" s="293">
        <v>1813600</v>
      </c>
      <c r="Q34" s="293">
        <v>2598260</v>
      </c>
      <c r="R34" s="293">
        <v>1996916.0349999999</v>
      </c>
      <c r="S34" s="293">
        <v>13061555.234999999</v>
      </c>
      <c r="T34" s="293">
        <v>4649172</v>
      </c>
      <c r="U34" s="293">
        <v>5426573</v>
      </c>
      <c r="V34" s="293">
        <v>4730995.034</v>
      </c>
      <c r="W34" s="293">
        <v>28502823.065000001</v>
      </c>
      <c r="X34" s="293">
        <v>76638</v>
      </c>
      <c r="Y34" s="293">
        <v>1900005</v>
      </c>
      <c r="Z34" s="293">
        <v>1259313.692</v>
      </c>
      <c r="AA34" s="293">
        <v>638193.89</v>
      </c>
      <c r="AB34" s="293">
        <v>30470</v>
      </c>
      <c r="AC34" s="293">
        <v>165836</v>
      </c>
      <c r="AD34" s="293">
        <v>1960646.9450000001</v>
      </c>
      <c r="AE34" s="293">
        <v>1130489.97</v>
      </c>
    </row>
    <row r="35" spans="1:31" s="102" customFormat="1">
      <c r="A35" s="111" t="s">
        <v>558</v>
      </c>
      <c r="B35" s="292">
        <v>20056816</v>
      </c>
      <c r="C35" s="293">
        <v>289145887.97500002</v>
      </c>
      <c r="D35" s="292">
        <v>11572023</v>
      </c>
      <c r="E35" s="293">
        <v>18018853</v>
      </c>
      <c r="F35" s="292">
        <v>28066825.548999999</v>
      </c>
      <c r="G35" s="293">
        <v>208897833.213</v>
      </c>
      <c r="H35" s="292">
        <v>245523</v>
      </c>
      <c r="I35" s="293">
        <v>2043585</v>
      </c>
      <c r="J35" s="293">
        <v>11639467.197000001</v>
      </c>
      <c r="K35" s="293">
        <v>94180143.630999997</v>
      </c>
      <c r="L35" s="293">
        <v>11326500</v>
      </c>
      <c r="M35" s="293">
        <v>15975268</v>
      </c>
      <c r="N35" s="293">
        <v>16427358.352</v>
      </c>
      <c r="O35" s="293">
        <v>114717689.582</v>
      </c>
      <c r="P35" s="293">
        <v>2682946</v>
      </c>
      <c r="Q35" s="293">
        <v>4029319</v>
      </c>
      <c r="R35" s="293">
        <v>3429925.1940000001</v>
      </c>
      <c r="S35" s="293">
        <v>24371912.723999999</v>
      </c>
      <c r="T35" s="293">
        <v>5737392</v>
      </c>
      <c r="U35" s="293">
        <v>6815627</v>
      </c>
      <c r="V35" s="293">
        <v>7278039.966</v>
      </c>
      <c r="W35" s="293">
        <v>50098775.420999996</v>
      </c>
      <c r="X35" s="293">
        <v>157358</v>
      </c>
      <c r="Y35" s="293">
        <v>4575678</v>
      </c>
      <c r="Z35" s="293">
        <v>3038473.2519999999</v>
      </c>
      <c r="AA35" s="293">
        <v>1895004.9939999999</v>
      </c>
      <c r="AB35" s="293">
        <v>64455</v>
      </c>
      <c r="AC35" s="293">
        <v>438944</v>
      </c>
      <c r="AD35" s="293">
        <v>4888873.8600000003</v>
      </c>
      <c r="AE35" s="293">
        <v>3882361.6230000001</v>
      </c>
    </row>
    <row r="36" spans="1:31" s="102" customFormat="1">
      <c r="A36" s="171" t="s">
        <v>559</v>
      </c>
      <c r="B36" s="294">
        <v>98348573</v>
      </c>
      <c r="C36" s="295">
        <v>1246449088.03</v>
      </c>
      <c r="D36" s="294">
        <v>54064160</v>
      </c>
      <c r="E36" s="295">
        <v>85400349</v>
      </c>
      <c r="F36" s="294">
        <v>127427700.314</v>
      </c>
      <c r="G36" s="295">
        <v>872416752.01600003</v>
      </c>
      <c r="H36" s="294">
        <v>1098849</v>
      </c>
      <c r="I36" s="295">
        <v>9372206</v>
      </c>
      <c r="J36" s="295">
        <v>49628546.818000004</v>
      </c>
      <c r="K36" s="295">
        <v>380596217.18800002</v>
      </c>
      <c r="L36" s="295">
        <v>52965311</v>
      </c>
      <c r="M36" s="295">
        <v>76028143</v>
      </c>
      <c r="N36" s="295">
        <v>77799153.496000007</v>
      </c>
      <c r="O36" s="295">
        <v>491820534.82800001</v>
      </c>
      <c r="P36" s="295">
        <v>13443079</v>
      </c>
      <c r="Q36" s="295">
        <v>20680195</v>
      </c>
      <c r="R36" s="295">
        <v>18415940.522999998</v>
      </c>
      <c r="S36" s="295">
        <v>122061871.353</v>
      </c>
      <c r="T36" s="295">
        <v>30397707</v>
      </c>
      <c r="U36" s="295">
        <v>37057249</v>
      </c>
      <c r="V36" s="295">
        <v>32683196.664000001</v>
      </c>
      <c r="W36" s="295">
        <v>212677075.296</v>
      </c>
      <c r="X36" s="295">
        <v>673214</v>
      </c>
      <c r="Y36" s="295">
        <v>19888589</v>
      </c>
      <c r="Z36" s="295">
        <v>13317776.141000001</v>
      </c>
      <c r="AA36" s="295">
        <v>9118600.8839999996</v>
      </c>
      <c r="AB36" s="295">
        <v>443627</v>
      </c>
      <c r="AC36" s="295">
        <v>3492951</v>
      </c>
      <c r="AD36" s="295">
        <v>37572767.824000001</v>
      </c>
      <c r="AE36" s="295">
        <v>30174788.480999999</v>
      </c>
    </row>
    <row r="37" spans="1:31" s="102" customFormat="1">
      <c r="A37" s="111" t="s">
        <v>560</v>
      </c>
      <c r="B37" s="292">
        <v>57456640</v>
      </c>
      <c r="C37" s="293">
        <v>632506656.82599998</v>
      </c>
      <c r="D37" s="292">
        <v>31316742</v>
      </c>
      <c r="E37" s="293">
        <v>47565985</v>
      </c>
      <c r="F37" s="292">
        <v>64190554.023000002</v>
      </c>
      <c r="G37" s="293">
        <v>440514714.60000002</v>
      </c>
      <c r="H37" s="292">
        <v>538275</v>
      </c>
      <c r="I37" s="293">
        <v>4499288</v>
      </c>
      <c r="J37" s="293">
        <v>23952711.111000001</v>
      </c>
      <c r="K37" s="293">
        <v>183046412.558</v>
      </c>
      <c r="L37" s="293">
        <v>30778467</v>
      </c>
      <c r="M37" s="293">
        <v>43066697</v>
      </c>
      <c r="N37" s="293">
        <v>40237842.912</v>
      </c>
      <c r="O37" s="293">
        <v>257468302.042</v>
      </c>
      <c r="P37" s="293">
        <v>7467602</v>
      </c>
      <c r="Q37" s="293">
        <v>10880231</v>
      </c>
      <c r="R37" s="293">
        <v>9309010.4350000005</v>
      </c>
      <c r="S37" s="293">
        <v>61459189.177000001</v>
      </c>
      <c r="T37" s="293">
        <v>18543199</v>
      </c>
      <c r="U37" s="293">
        <v>22348910</v>
      </c>
      <c r="V37" s="293">
        <v>18735369.73</v>
      </c>
      <c r="W37" s="293">
        <v>119372054.948</v>
      </c>
      <c r="X37" s="293">
        <v>317761</v>
      </c>
      <c r="Y37" s="293">
        <v>9261803</v>
      </c>
      <c r="Z37" s="293">
        <v>6174962.8269999996</v>
      </c>
      <c r="AA37" s="293">
        <v>3776801.0920000002</v>
      </c>
      <c r="AB37" s="293">
        <v>129097</v>
      </c>
      <c r="AC37" s="293">
        <v>904247</v>
      </c>
      <c r="AD37" s="293">
        <v>10082764.407</v>
      </c>
      <c r="AE37" s="293">
        <v>7383897.0089999996</v>
      </c>
    </row>
    <row r="38" spans="1:31" s="102" customFormat="1">
      <c r="A38" s="111" t="s">
        <v>561</v>
      </c>
      <c r="B38" s="292">
        <v>11141483</v>
      </c>
      <c r="C38" s="293">
        <v>139241766.227</v>
      </c>
      <c r="D38" s="292">
        <v>6402696</v>
      </c>
      <c r="E38" s="293">
        <v>9599749</v>
      </c>
      <c r="F38" s="292">
        <v>15120665.922</v>
      </c>
      <c r="G38" s="293">
        <v>106223610.45999999</v>
      </c>
      <c r="H38" s="292">
        <v>115417</v>
      </c>
      <c r="I38" s="293">
        <v>1030192</v>
      </c>
      <c r="J38" s="293">
        <v>5383015.3279999997</v>
      </c>
      <c r="K38" s="293">
        <v>42734914.479000002</v>
      </c>
      <c r="L38" s="293">
        <v>6287279</v>
      </c>
      <c r="M38" s="293">
        <v>8569557</v>
      </c>
      <c r="N38" s="293">
        <v>9737650.5940000005</v>
      </c>
      <c r="O38" s="293">
        <v>63488695.980999999</v>
      </c>
      <c r="P38" s="293">
        <v>1390116</v>
      </c>
      <c r="Q38" s="293">
        <v>2061429</v>
      </c>
      <c r="R38" s="293">
        <v>1610832.6580000001</v>
      </c>
      <c r="S38" s="293">
        <v>11311506.83</v>
      </c>
      <c r="T38" s="293">
        <v>3314013</v>
      </c>
      <c r="U38" s="293">
        <v>3951752</v>
      </c>
      <c r="V38" s="293">
        <v>2864210.9369999999</v>
      </c>
      <c r="W38" s="293">
        <v>19215572.498</v>
      </c>
      <c r="X38" s="293">
        <v>76327</v>
      </c>
      <c r="Y38" s="293">
        <v>2248253</v>
      </c>
      <c r="Z38" s="293">
        <v>1493600.399</v>
      </c>
      <c r="AA38" s="293">
        <v>857201.06400000001</v>
      </c>
      <c r="AB38" s="293">
        <v>34658</v>
      </c>
      <c r="AC38" s="293">
        <v>221969</v>
      </c>
      <c r="AD38" s="293">
        <v>2422727.63</v>
      </c>
      <c r="AE38" s="293">
        <v>1633875.375</v>
      </c>
    </row>
    <row r="39" spans="1:31" s="102" customFormat="1">
      <c r="A39" s="111" t="s">
        <v>562</v>
      </c>
      <c r="B39" s="292">
        <v>8647375</v>
      </c>
      <c r="C39" s="293">
        <v>98409904.637999997</v>
      </c>
      <c r="D39" s="292">
        <v>5165125</v>
      </c>
      <c r="E39" s="293">
        <v>7841346</v>
      </c>
      <c r="F39" s="292">
        <v>10706783.606000001</v>
      </c>
      <c r="G39" s="293">
        <v>71601491.912</v>
      </c>
      <c r="H39" s="292">
        <v>95414</v>
      </c>
      <c r="I39" s="293">
        <v>796697</v>
      </c>
      <c r="J39" s="293">
        <v>3819567.3539999998</v>
      </c>
      <c r="K39" s="293">
        <v>29057584.965999998</v>
      </c>
      <c r="L39" s="293">
        <v>5069711</v>
      </c>
      <c r="M39" s="293">
        <v>7044649</v>
      </c>
      <c r="N39" s="293">
        <v>6887216.2520000003</v>
      </c>
      <c r="O39" s="293">
        <v>42543906.946000002</v>
      </c>
      <c r="P39" s="293">
        <v>1062844</v>
      </c>
      <c r="Q39" s="293">
        <v>1596645</v>
      </c>
      <c r="R39" s="293">
        <v>1285800.6370000001</v>
      </c>
      <c r="S39" s="293">
        <v>8392923.0079999994</v>
      </c>
      <c r="T39" s="293">
        <v>2396952</v>
      </c>
      <c r="U39" s="293">
        <v>2867293</v>
      </c>
      <c r="V39" s="293">
        <v>2556973.5589999999</v>
      </c>
      <c r="W39" s="293">
        <v>16285885.267999999</v>
      </c>
      <c r="X39" s="293">
        <v>55447</v>
      </c>
      <c r="Y39" s="293">
        <v>1627112</v>
      </c>
      <c r="Z39" s="293">
        <v>1084891.3770000001</v>
      </c>
      <c r="AA39" s="293">
        <v>668915.49699999997</v>
      </c>
      <c r="AB39" s="293">
        <v>22454</v>
      </c>
      <c r="AC39" s="293">
        <v>181090</v>
      </c>
      <c r="AD39" s="293">
        <v>2096035.2919999999</v>
      </c>
      <c r="AE39" s="293">
        <v>1460688.953</v>
      </c>
    </row>
    <row r="40" spans="1:31" s="102" customFormat="1">
      <c r="A40" s="111" t="s">
        <v>563</v>
      </c>
      <c r="B40" s="292">
        <v>5534842</v>
      </c>
      <c r="C40" s="293">
        <v>61684899.107000001</v>
      </c>
      <c r="D40" s="292">
        <v>3068661</v>
      </c>
      <c r="E40" s="293">
        <v>4577791</v>
      </c>
      <c r="F40" s="292">
        <v>6686402.5099999998</v>
      </c>
      <c r="G40" s="293">
        <v>44409581.631999999</v>
      </c>
      <c r="H40" s="292">
        <v>63188</v>
      </c>
      <c r="I40" s="293">
        <v>542647</v>
      </c>
      <c r="J40" s="293">
        <v>2770312.9380000001</v>
      </c>
      <c r="K40" s="293">
        <v>21080233.967999998</v>
      </c>
      <c r="L40" s="293">
        <v>3005473</v>
      </c>
      <c r="M40" s="293">
        <v>4035144</v>
      </c>
      <c r="N40" s="293">
        <v>3916089.5720000002</v>
      </c>
      <c r="O40" s="293">
        <v>23329347.664000001</v>
      </c>
      <c r="P40" s="293">
        <v>673655</v>
      </c>
      <c r="Q40" s="293">
        <v>1000643</v>
      </c>
      <c r="R40" s="293">
        <v>803664.81499999994</v>
      </c>
      <c r="S40" s="293">
        <v>5172031.0130000003</v>
      </c>
      <c r="T40" s="293">
        <v>1785023</v>
      </c>
      <c r="U40" s="293">
        <v>2136072</v>
      </c>
      <c r="V40" s="293">
        <v>1851327.1329999999</v>
      </c>
      <c r="W40" s="293">
        <v>11354128.754000001</v>
      </c>
      <c r="X40" s="293">
        <v>37935</v>
      </c>
      <c r="Y40" s="293">
        <v>1040642</v>
      </c>
      <c r="Z40" s="293">
        <v>692664.15099999995</v>
      </c>
      <c r="AA40" s="293">
        <v>360536.24200000003</v>
      </c>
      <c r="AB40" s="293">
        <v>7503</v>
      </c>
      <c r="AC40" s="293">
        <v>50471</v>
      </c>
      <c r="AD40" s="293">
        <v>597237.96</v>
      </c>
      <c r="AE40" s="293">
        <v>388621.46600000001</v>
      </c>
    </row>
    <row r="41" spans="1:31" s="102" customFormat="1">
      <c r="A41" s="171" t="s">
        <v>564</v>
      </c>
      <c r="B41" s="294">
        <v>5970842</v>
      </c>
      <c r="C41" s="295">
        <v>67861644.202999994</v>
      </c>
      <c r="D41" s="294">
        <v>3277438</v>
      </c>
      <c r="E41" s="295">
        <v>4808001</v>
      </c>
      <c r="F41" s="294">
        <v>6539957.0279999999</v>
      </c>
      <c r="G41" s="295">
        <v>47478282.097000003</v>
      </c>
      <c r="H41" s="294">
        <v>65751</v>
      </c>
      <c r="I41" s="295">
        <v>537562</v>
      </c>
      <c r="J41" s="295">
        <v>2601189.1839999999</v>
      </c>
      <c r="K41" s="295">
        <v>20888797.574000001</v>
      </c>
      <c r="L41" s="295">
        <v>3211687</v>
      </c>
      <c r="M41" s="295">
        <v>4270439</v>
      </c>
      <c r="N41" s="295">
        <v>3938767.844</v>
      </c>
      <c r="O41" s="295">
        <v>26589484.522999998</v>
      </c>
      <c r="P41" s="295">
        <v>636962</v>
      </c>
      <c r="Q41" s="295">
        <v>926514</v>
      </c>
      <c r="R41" s="295">
        <v>775448.44099999999</v>
      </c>
      <c r="S41" s="295">
        <v>5558354.1330000004</v>
      </c>
      <c r="T41" s="295">
        <v>2048519</v>
      </c>
      <c r="U41" s="295">
        <v>2424149</v>
      </c>
      <c r="V41" s="295">
        <v>2149681.3309999998</v>
      </c>
      <c r="W41" s="295">
        <v>14086564.785</v>
      </c>
      <c r="X41" s="295">
        <v>41571</v>
      </c>
      <c r="Y41" s="295">
        <v>1165949</v>
      </c>
      <c r="Z41" s="295">
        <v>777760.04700000002</v>
      </c>
      <c r="AA41" s="295">
        <v>388669.73100000003</v>
      </c>
      <c r="AB41" s="295">
        <v>7923</v>
      </c>
      <c r="AC41" s="295">
        <v>45744</v>
      </c>
      <c r="AD41" s="295">
        <v>521378.69</v>
      </c>
      <c r="AE41" s="295">
        <v>349773.45699999999</v>
      </c>
    </row>
    <row r="42" spans="1:31" s="102" customFormat="1">
      <c r="A42" s="111" t="s">
        <v>565</v>
      </c>
      <c r="B42" s="292">
        <v>19250422</v>
      </c>
      <c r="C42" s="293">
        <v>221524221.57300001</v>
      </c>
      <c r="D42" s="292">
        <v>10977763</v>
      </c>
      <c r="E42" s="293">
        <v>16637414</v>
      </c>
      <c r="F42" s="292">
        <v>24916464.431000002</v>
      </c>
      <c r="G42" s="293">
        <v>164887745.98800001</v>
      </c>
      <c r="H42" s="292">
        <v>197868</v>
      </c>
      <c r="I42" s="293">
        <v>1659333</v>
      </c>
      <c r="J42" s="293">
        <v>9103750.4379999992</v>
      </c>
      <c r="K42" s="293">
        <v>68916504.621999994</v>
      </c>
      <c r="L42" s="293">
        <v>10779895</v>
      </c>
      <c r="M42" s="293">
        <v>14978081</v>
      </c>
      <c r="N42" s="293">
        <v>15812713.993000001</v>
      </c>
      <c r="O42" s="293">
        <v>95971241.365999997</v>
      </c>
      <c r="P42" s="293">
        <v>2645416</v>
      </c>
      <c r="Q42" s="293">
        <v>3723679</v>
      </c>
      <c r="R42" s="293">
        <v>3335633.8229999999</v>
      </c>
      <c r="S42" s="293">
        <v>21621717.482999999</v>
      </c>
      <c r="T42" s="293">
        <v>5584358</v>
      </c>
      <c r="U42" s="293">
        <v>6832226</v>
      </c>
      <c r="V42" s="293">
        <v>5132015.8890000004</v>
      </c>
      <c r="W42" s="293">
        <v>31963969.739999998</v>
      </c>
      <c r="X42" s="293">
        <v>120226</v>
      </c>
      <c r="Y42" s="293">
        <v>3380051</v>
      </c>
      <c r="Z42" s="293">
        <v>2245914.8080000002</v>
      </c>
      <c r="AA42" s="293">
        <v>1238751.6499999999</v>
      </c>
      <c r="AB42" s="293">
        <v>42885</v>
      </c>
      <c r="AC42" s="293">
        <v>248720</v>
      </c>
      <c r="AD42" s="293">
        <v>2819950.7749999999</v>
      </c>
      <c r="AE42" s="293">
        <v>1812036.7120000001</v>
      </c>
    </row>
    <row r="43" spans="1:31" s="102" customFormat="1">
      <c r="A43" s="111" t="s">
        <v>566</v>
      </c>
      <c r="B43" s="292">
        <v>29580957</v>
      </c>
      <c r="C43" s="293">
        <v>318870794.90100002</v>
      </c>
      <c r="D43" s="292">
        <v>16044493</v>
      </c>
      <c r="E43" s="293">
        <v>24645884</v>
      </c>
      <c r="F43" s="292">
        <v>32992041.059</v>
      </c>
      <c r="G43" s="293">
        <v>221961045.52000001</v>
      </c>
      <c r="H43" s="292">
        <v>264465</v>
      </c>
      <c r="I43" s="293">
        <v>2439135</v>
      </c>
      <c r="J43" s="293">
        <v>11998445.84</v>
      </c>
      <c r="K43" s="293">
        <v>91279832.150999993</v>
      </c>
      <c r="L43" s="293">
        <v>15780028</v>
      </c>
      <c r="M43" s="293">
        <v>22206749</v>
      </c>
      <c r="N43" s="293">
        <v>20993595.219000001</v>
      </c>
      <c r="O43" s="293">
        <v>130681213.369</v>
      </c>
      <c r="P43" s="293">
        <v>3545477</v>
      </c>
      <c r="Q43" s="293">
        <v>5269048</v>
      </c>
      <c r="R43" s="293">
        <v>4397307.9809999997</v>
      </c>
      <c r="S43" s="293">
        <v>29222297.419</v>
      </c>
      <c r="T43" s="293">
        <v>9905273</v>
      </c>
      <c r="U43" s="293">
        <v>11927930</v>
      </c>
      <c r="V43" s="293">
        <v>10206890.629000001</v>
      </c>
      <c r="W43" s="293">
        <v>62346685.075999998</v>
      </c>
      <c r="X43" s="293">
        <v>166716</v>
      </c>
      <c r="Y43" s="293">
        <v>5011760</v>
      </c>
      <c r="Z43" s="293">
        <v>3352051.1320000002</v>
      </c>
      <c r="AA43" s="293">
        <v>1956283.007</v>
      </c>
      <c r="AB43" s="293">
        <v>85714</v>
      </c>
      <c r="AC43" s="293">
        <v>484461</v>
      </c>
      <c r="AD43" s="293">
        <v>5400166.9349999996</v>
      </c>
      <c r="AE43" s="293">
        <v>3384483.8790000002</v>
      </c>
    </row>
    <row r="44" spans="1:31" s="102" customFormat="1">
      <c r="A44" s="111" t="s">
        <v>567</v>
      </c>
      <c r="B44" s="292">
        <v>11360041</v>
      </c>
      <c r="C44" s="293">
        <v>134231286.99000001</v>
      </c>
      <c r="D44" s="292">
        <v>6197718</v>
      </c>
      <c r="E44" s="293">
        <v>9458524</v>
      </c>
      <c r="F44" s="292">
        <v>12888333.033</v>
      </c>
      <c r="G44" s="293">
        <v>94687327.738999993</v>
      </c>
      <c r="H44" s="292">
        <v>128169</v>
      </c>
      <c r="I44" s="293">
        <v>1170659</v>
      </c>
      <c r="J44" s="293">
        <v>5244822.625</v>
      </c>
      <c r="K44" s="293">
        <v>42250224.336000003</v>
      </c>
      <c r="L44" s="293">
        <v>6069549</v>
      </c>
      <c r="M44" s="293">
        <v>8287865</v>
      </c>
      <c r="N44" s="293">
        <v>7643510.4079999998</v>
      </c>
      <c r="O44" s="293">
        <v>52437103.402999997</v>
      </c>
      <c r="P44" s="293">
        <v>1383998</v>
      </c>
      <c r="Q44" s="293">
        <v>2117491</v>
      </c>
      <c r="R44" s="293">
        <v>1672954.5490000001</v>
      </c>
      <c r="S44" s="293">
        <v>11964269.608999999</v>
      </c>
      <c r="T44" s="293">
        <v>3765221</v>
      </c>
      <c r="U44" s="293">
        <v>4483535</v>
      </c>
      <c r="V44" s="293">
        <v>3850877.0249999999</v>
      </c>
      <c r="W44" s="293">
        <v>25799306.414000001</v>
      </c>
      <c r="X44" s="293">
        <v>83252</v>
      </c>
      <c r="Y44" s="293">
        <v>2664344</v>
      </c>
      <c r="Z44" s="293">
        <v>1775955.649</v>
      </c>
      <c r="AA44" s="293">
        <v>1035168.027</v>
      </c>
      <c r="AB44" s="293">
        <v>13104</v>
      </c>
      <c r="AC44" s="293">
        <v>84263</v>
      </c>
      <c r="AD44" s="293">
        <v>1008901.06</v>
      </c>
      <c r="AE44" s="293">
        <v>745215.201</v>
      </c>
    </row>
    <row r="45" spans="1:31" s="102" customFormat="1">
      <c r="A45" s="111" t="s">
        <v>568</v>
      </c>
      <c r="B45" s="292">
        <v>7272869</v>
      </c>
      <c r="C45" s="293">
        <v>85810140.952000007</v>
      </c>
      <c r="D45" s="292">
        <v>4192014</v>
      </c>
      <c r="E45" s="293">
        <v>6615046</v>
      </c>
      <c r="F45" s="292">
        <v>8990326.6190000009</v>
      </c>
      <c r="G45" s="293">
        <v>62213705.890000001</v>
      </c>
      <c r="H45" s="292">
        <v>87757</v>
      </c>
      <c r="I45" s="293">
        <v>853547</v>
      </c>
      <c r="J45" s="293">
        <v>3471737.1669999999</v>
      </c>
      <c r="K45" s="293">
        <v>27500163.028000001</v>
      </c>
      <c r="L45" s="293">
        <v>4104257</v>
      </c>
      <c r="M45" s="293">
        <v>5761499</v>
      </c>
      <c r="N45" s="293">
        <v>5518589.4519999996</v>
      </c>
      <c r="O45" s="293">
        <v>34713542.862000003</v>
      </c>
      <c r="P45" s="293">
        <v>994501</v>
      </c>
      <c r="Q45" s="293">
        <v>1498739</v>
      </c>
      <c r="R45" s="293">
        <v>1236343.4920000001</v>
      </c>
      <c r="S45" s="293">
        <v>7782658.7010000004</v>
      </c>
      <c r="T45" s="293">
        <v>2073281</v>
      </c>
      <c r="U45" s="293">
        <v>2531530</v>
      </c>
      <c r="V45" s="293">
        <v>2240837.3369999998</v>
      </c>
      <c r="W45" s="293">
        <v>14137071.386</v>
      </c>
      <c r="X45" s="293">
        <v>51632</v>
      </c>
      <c r="Y45" s="293">
        <v>1889725</v>
      </c>
      <c r="Z45" s="293">
        <v>1261583.824</v>
      </c>
      <c r="AA45" s="293">
        <v>856559.05299999996</v>
      </c>
      <c r="AB45" s="293">
        <v>13073</v>
      </c>
      <c r="AC45" s="293">
        <v>95523</v>
      </c>
      <c r="AD45" s="293">
        <v>1147066.615</v>
      </c>
      <c r="AE45" s="293">
        <v>820145.92200000002</v>
      </c>
    </row>
    <row r="46" spans="1:31" s="102" customFormat="1">
      <c r="A46" s="171" t="s">
        <v>569</v>
      </c>
      <c r="B46" s="294">
        <v>10600244</v>
      </c>
      <c r="C46" s="295">
        <v>112096042.07600001</v>
      </c>
      <c r="D46" s="294">
        <v>5914331</v>
      </c>
      <c r="E46" s="295">
        <v>9111984</v>
      </c>
      <c r="F46" s="294">
        <v>11997353.515000001</v>
      </c>
      <c r="G46" s="295">
        <v>78480715.560000002</v>
      </c>
      <c r="H46" s="294">
        <v>99931</v>
      </c>
      <c r="I46" s="295">
        <v>927289</v>
      </c>
      <c r="J46" s="295">
        <v>4395255.7220000001</v>
      </c>
      <c r="K46" s="295">
        <v>31952047.778000001</v>
      </c>
      <c r="L46" s="295">
        <v>5814400</v>
      </c>
      <c r="M46" s="295">
        <v>8184695</v>
      </c>
      <c r="N46" s="295">
        <v>7602097.7929999996</v>
      </c>
      <c r="O46" s="295">
        <v>46528667.781999998</v>
      </c>
      <c r="P46" s="295">
        <v>1386537</v>
      </c>
      <c r="Q46" s="295">
        <v>2002482</v>
      </c>
      <c r="R46" s="295">
        <v>1687643.3540000001</v>
      </c>
      <c r="S46" s="295">
        <v>10791073.808</v>
      </c>
      <c r="T46" s="295">
        <v>3282099</v>
      </c>
      <c r="U46" s="295">
        <v>3943898</v>
      </c>
      <c r="V46" s="295">
        <v>3433951.9959999998</v>
      </c>
      <c r="W46" s="295">
        <v>21172503.579</v>
      </c>
      <c r="X46" s="295">
        <v>59943</v>
      </c>
      <c r="Y46" s="295">
        <v>1860053</v>
      </c>
      <c r="Z46" s="295">
        <v>1230587.3259999999</v>
      </c>
      <c r="AA46" s="295">
        <v>679134.69099999999</v>
      </c>
      <c r="AB46" s="295">
        <v>17277</v>
      </c>
      <c r="AC46" s="295">
        <v>124991</v>
      </c>
      <c r="AD46" s="295">
        <v>1443227.9850000001</v>
      </c>
      <c r="AE46" s="295">
        <v>972614.43799999997</v>
      </c>
    </row>
    <row r="47" spans="1:31" s="102" customFormat="1">
      <c r="A47" s="111" t="s">
        <v>570</v>
      </c>
      <c r="B47" s="292">
        <v>10780997</v>
      </c>
      <c r="C47" s="293">
        <v>140548694.456</v>
      </c>
      <c r="D47" s="292">
        <v>6167877</v>
      </c>
      <c r="E47" s="293">
        <v>9501075</v>
      </c>
      <c r="F47" s="292">
        <v>13674661.276000001</v>
      </c>
      <c r="G47" s="293">
        <v>102200725.70999999</v>
      </c>
      <c r="H47" s="292">
        <v>107515</v>
      </c>
      <c r="I47" s="293">
        <v>1109567</v>
      </c>
      <c r="J47" s="293">
        <v>5313606.8710000003</v>
      </c>
      <c r="K47" s="293">
        <v>43911051.689000003</v>
      </c>
      <c r="L47" s="293">
        <v>6060362</v>
      </c>
      <c r="M47" s="293">
        <v>8391508</v>
      </c>
      <c r="N47" s="293">
        <v>8361054.4050000003</v>
      </c>
      <c r="O47" s="293">
        <v>58289674.020999998</v>
      </c>
      <c r="P47" s="293">
        <v>1374709</v>
      </c>
      <c r="Q47" s="293">
        <v>2104603</v>
      </c>
      <c r="R47" s="293">
        <v>1580924.5249999999</v>
      </c>
      <c r="S47" s="293">
        <v>11374168.586999999</v>
      </c>
      <c r="T47" s="293">
        <v>3210131</v>
      </c>
      <c r="U47" s="293">
        <v>3846020</v>
      </c>
      <c r="V47" s="293">
        <v>3562171.0950000002</v>
      </c>
      <c r="W47" s="293">
        <v>24354339.760000002</v>
      </c>
      <c r="X47" s="293">
        <v>83321</v>
      </c>
      <c r="Y47" s="293">
        <v>2594498</v>
      </c>
      <c r="Z47" s="293">
        <v>1736937.703</v>
      </c>
      <c r="AA47" s="293">
        <v>1017322.397</v>
      </c>
      <c r="AB47" s="293">
        <v>28280</v>
      </c>
      <c r="AC47" s="293">
        <v>187442</v>
      </c>
      <c r="AD47" s="293">
        <v>2079872.7</v>
      </c>
      <c r="AE47" s="293">
        <v>1602138.0020000001</v>
      </c>
    </row>
    <row r="48" spans="1:31" s="102" customFormat="1">
      <c r="A48" s="111" t="s">
        <v>571</v>
      </c>
      <c r="B48" s="292">
        <v>5704764</v>
      </c>
      <c r="C48" s="293">
        <v>78864861.747999996</v>
      </c>
      <c r="D48" s="292">
        <v>3202251</v>
      </c>
      <c r="E48" s="293">
        <v>5172392</v>
      </c>
      <c r="F48" s="292">
        <v>7690335.9680000003</v>
      </c>
      <c r="G48" s="293">
        <v>56900905.093000002</v>
      </c>
      <c r="H48" s="292">
        <v>86385</v>
      </c>
      <c r="I48" s="293">
        <v>878266</v>
      </c>
      <c r="J48" s="293">
        <v>3523685.8659999999</v>
      </c>
      <c r="K48" s="293">
        <v>28836909.879999999</v>
      </c>
      <c r="L48" s="293">
        <v>3115866</v>
      </c>
      <c r="M48" s="293">
        <v>4294126</v>
      </c>
      <c r="N48" s="293">
        <v>4166650.102</v>
      </c>
      <c r="O48" s="293">
        <v>28063995.213</v>
      </c>
      <c r="P48" s="293">
        <v>680468</v>
      </c>
      <c r="Q48" s="293">
        <v>1038482</v>
      </c>
      <c r="R48" s="293">
        <v>819306.62899999996</v>
      </c>
      <c r="S48" s="293">
        <v>5718415.5039999997</v>
      </c>
      <c r="T48" s="293">
        <v>1807111</v>
      </c>
      <c r="U48" s="293">
        <v>2130787</v>
      </c>
      <c r="V48" s="293">
        <v>2140092.2650000001</v>
      </c>
      <c r="W48" s="293">
        <v>14451662.483999999</v>
      </c>
      <c r="X48" s="293">
        <v>54443</v>
      </c>
      <c r="Y48" s="293">
        <v>2024664</v>
      </c>
      <c r="Z48" s="293">
        <v>1358647.4380000001</v>
      </c>
      <c r="AA48" s="293">
        <v>948548.60100000002</v>
      </c>
      <c r="AB48" s="293">
        <v>14934</v>
      </c>
      <c r="AC48" s="293">
        <v>94023</v>
      </c>
      <c r="AD48" s="293">
        <v>1088612.355</v>
      </c>
      <c r="AE48" s="293">
        <v>845330.06599999999</v>
      </c>
    </row>
    <row r="49" spans="1:31" s="102" customFormat="1">
      <c r="A49" s="111" t="s">
        <v>572</v>
      </c>
      <c r="B49" s="292">
        <v>58704074</v>
      </c>
      <c r="C49" s="293">
        <v>694137042.972</v>
      </c>
      <c r="D49" s="292">
        <v>31335139</v>
      </c>
      <c r="E49" s="293">
        <v>50952196</v>
      </c>
      <c r="F49" s="292">
        <v>72469457.025000006</v>
      </c>
      <c r="G49" s="293">
        <v>495753444.15100002</v>
      </c>
      <c r="H49" s="292">
        <v>684254</v>
      </c>
      <c r="I49" s="293">
        <v>6516843</v>
      </c>
      <c r="J49" s="293">
        <v>30397881.287999999</v>
      </c>
      <c r="K49" s="293">
        <v>235750408.884</v>
      </c>
      <c r="L49" s="293">
        <v>30650885</v>
      </c>
      <c r="M49" s="293">
        <v>44435353</v>
      </c>
      <c r="N49" s="293">
        <v>42071575.737000003</v>
      </c>
      <c r="O49" s="293">
        <v>260003035.26699999</v>
      </c>
      <c r="P49" s="293">
        <v>7153211</v>
      </c>
      <c r="Q49" s="293">
        <v>11612631</v>
      </c>
      <c r="R49" s="293">
        <v>9284434.5360000003</v>
      </c>
      <c r="S49" s="293">
        <v>60900142.203000002</v>
      </c>
      <c r="T49" s="293">
        <v>20040924</v>
      </c>
      <c r="U49" s="293">
        <v>24892742</v>
      </c>
      <c r="V49" s="293">
        <v>18915334.620999999</v>
      </c>
      <c r="W49" s="293">
        <v>120534043.211</v>
      </c>
      <c r="X49" s="293">
        <v>422945</v>
      </c>
      <c r="Y49" s="293">
        <v>14523617</v>
      </c>
      <c r="Z49" s="293">
        <v>9742370.0510000009</v>
      </c>
      <c r="AA49" s="293">
        <v>6540304.5949999997</v>
      </c>
      <c r="AB49" s="293">
        <v>174800</v>
      </c>
      <c r="AC49" s="293">
        <v>1236990</v>
      </c>
      <c r="AD49" s="293">
        <v>14370927.609999999</v>
      </c>
      <c r="AE49" s="293">
        <v>10409108.812000001</v>
      </c>
    </row>
    <row r="50" spans="1:31" s="102" customFormat="1">
      <c r="A50" s="111" t="s">
        <v>573</v>
      </c>
      <c r="B50" s="292">
        <v>9330241</v>
      </c>
      <c r="C50" s="293">
        <v>95733719.457000002</v>
      </c>
      <c r="D50" s="292">
        <v>5013821</v>
      </c>
      <c r="E50" s="293">
        <v>7982720</v>
      </c>
      <c r="F50" s="292">
        <v>10250056.804</v>
      </c>
      <c r="G50" s="293">
        <v>68618785.525999993</v>
      </c>
      <c r="H50" s="292">
        <v>99215</v>
      </c>
      <c r="I50" s="293">
        <v>922311</v>
      </c>
      <c r="J50" s="293">
        <v>3916751.1269999999</v>
      </c>
      <c r="K50" s="293">
        <v>30232125.73</v>
      </c>
      <c r="L50" s="293">
        <v>4914606</v>
      </c>
      <c r="M50" s="293">
        <v>7060409</v>
      </c>
      <c r="N50" s="293">
        <v>6333305.6770000001</v>
      </c>
      <c r="O50" s="293">
        <v>38386659.795999996</v>
      </c>
      <c r="P50" s="293">
        <v>1038555</v>
      </c>
      <c r="Q50" s="293">
        <v>1629553</v>
      </c>
      <c r="R50" s="293">
        <v>1203029.6040000001</v>
      </c>
      <c r="S50" s="293">
        <v>7861106.9119999995</v>
      </c>
      <c r="T50" s="293">
        <v>3258922</v>
      </c>
      <c r="U50" s="293">
        <v>4035473</v>
      </c>
      <c r="V50" s="293">
        <v>2828178.6239999998</v>
      </c>
      <c r="W50" s="293">
        <v>17647788.581999999</v>
      </c>
      <c r="X50" s="293">
        <v>60595</v>
      </c>
      <c r="Y50" s="293">
        <v>2009334</v>
      </c>
      <c r="Z50" s="293">
        <v>1328160.7</v>
      </c>
      <c r="AA50" s="293">
        <v>706261.00399999996</v>
      </c>
      <c r="AB50" s="293">
        <v>18943</v>
      </c>
      <c r="AC50" s="293">
        <v>121792</v>
      </c>
      <c r="AD50" s="293">
        <v>1356909.28</v>
      </c>
      <c r="AE50" s="293">
        <v>899777.43299999996</v>
      </c>
    </row>
    <row r="51" spans="1:31" s="102" customFormat="1">
      <c r="A51" s="171" t="s">
        <v>574</v>
      </c>
      <c r="B51" s="294">
        <v>12528405</v>
      </c>
      <c r="C51" s="295">
        <v>148877589.72499999</v>
      </c>
      <c r="D51" s="294">
        <v>6805336</v>
      </c>
      <c r="E51" s="295">
        <v>10853532</v>
      </c>
      <c r="F51" s="294">
        <v>15019119.676000001</v>
      </c>
      <c r="G51" s="295">
        <v>106121274.766</v>
      </c>
      <c r="H51" s="294">
        <v>150364</v>
      </c>
      <c r="I51" s="295">
        <v>1572412</v>
      </c>
      <c r="J51" s="295">
        <v>6432097.8039999995</v>
      </c>
      <c r="K51" s="295">
        <v>51569358.689000003</v>
      </c>
      <c r="L51" s="295">
        <v>6654972</v>
      </c>
      <c r="M51" s="295">
        <v>9281120</v>
      </c>
      <c r="N51" s="295">
        <v>8587021.8719999995</v>
      </c>
      <c r="O51" s="295">
        <v>54551916.077</v>
      </c>
      <c r="P51" s="295">
        <v>1505405</v>
      </c>
      <c r="Q51" s="295">
        <v>2242125</v>
      </c>
      <c r="R51" s="295">
        <v>1820022.5060000001</v>
      </c>
      <c r="S51" s="295">
        <v>12264772.161</v>
      </c>
      <c r="T51" s="295">
        <v>4194645</v>
      </c>
      <c r="U51" s="295">
        <v>5028591</v>
      </c>
      <c r="V51" s="295">
        <v>4227299.0250000004</v>
      </c>
      <c r="W51" s="295">
        <v>27607101.416000001</v>
      </c>
      <c r="X51" s="295">
        <v>103096</v>
      </c>
      <c r="Y51" s="295">
        <v>3590235</v>
      </c>
      <c r="Z51" s="295">
        <v>2391891.429</v>
      </c>
      <c r="AA51" s="295">
        <v>1587642.6189999999</v>
      </c>
      <c r="AB51" s="295">
        <v>23019</v>
      </c>
      <c r="AC51" s="295">
        <v>153678</v>
      </c>
      <c r="AD51" s="295">
        <v>1790594.68</v>
      </c>
      <c r="AE51" s="295">
        <v>1296798.763</v>
      </c>
    </row>
    <row r="52" spans="1:31" s="102" customFormat="1">
      <c r="A52" s="111" t="s">
        <v>575</v>
      </c>
      <c r="B52" s="292">
        <v>17118345</v>
      </c>
      <c r="C52" s="293">
        <v>200906573.68399999</v>
      </c>
      <c r="D52" s="292">
        <v>9717078</v>
      </c>
      <c r="E52" s="293">
        <v>14957951</v>
      </c>
      <c r="F52" s="292">
        <v>20689539.945</v>
      </c>
      <c r="G52" s="293">
        <v>147751318.22999999</v>
      </c>
      <c r="H52" s="292">
        <v>198822</v>
      </c>
      <c r="I52" s="293">
        <v>1928368</v>
      </c>
      <c r="J52" s="293">
        <v>8347817.8689999999</v>
      </c>
      <c r="K52" s="293">
        <v>66797628.575000003</v>
      </c>
      <c r="L52" s="293">
        <v>9518256</v>
      </c>
      <c r="M52" s="293">
        <v>13029583</v>
      </c>
      <c r="N52" s="293">
        <v>12341722.075999999</v>
      </c>
      <c r="O52" s="293">
        <v>80953689.655000001</v>
      </c>
      <c r="P52" s="293">
        <v>1941760</v>
      </c>
      <c r="Q52" s="293">
        <v>3012639</v>
      </c>
      <c r="R52" s="293">
        <v>2366467.8429999999</v>
      </c>
      <c r="S52" s="293">
        <v>16331178.239</v>
      </c>
      <c r="T52" s="293">
        <v>5423785</v>
      </c>
      <c r="U52" s="293">
        <v>6478369</v>
      </c>
      <c r="V52" s="293">
        <v>5081393.7450000001</v>
      </c>
      <c r="W52" s="293">
        <v>32900842.800000001</v>
      </c>
      <c r="X52" s="293">
        <v>136698</v>
      </c>
      <c r="Y52" s="293">
        <v>4495323</v>
      </c>
      <c r="Z52" s="293">
        <v>2978410.2280000001</v>
      </c>
      <c r="AA52" s="293">
        <v>1744149.291</v>
      </c>
      <c r="AB52" s="293">
        <v>35722</v>
      </c>
      <c r="AC52" s="293">
        <v>258724</v>
      </c>
      <c r="AD52" s="293">
        <v>2997163.9550000001</v>
      </c>
      <c r="AE52" s="293">
        <v>2179085.1239999998</v>
      </c>
    </row>
    <row r="53" spans="1:31" s="102" customFormat="1">
      <c r="A53" s="111" t="s">
        <v>576</v>
      </c>
      <c r="B53" s="292">
        <v>11492136</v>
      </c>
      <c r="C53" s="293">
        <v>134122295.626</v>
      </c>
      <c r="D53" s="292">
        <v>6488385</v>
      </c>
      <c r="E53" s="293">
        <v>10113610</v>
      </c>
      <c r="F53" s="292">
        <v>14113688.908</v>
      </c>
      <c r="G53" s="293">
        <v>98313568.351999998</v>
      </c>
      <c r="H53" s="292">
        <v>158301</v>
      </c>
      <c r="I53" s="293">
        <v>1366621</v>
      </c>
      <c r="J53" s="293">
        <v>5680843.0350000001</v>
      </c>
      <c r="K53" s="293">
        <v>44564459.805</v>
      </c>
      <c r="L53" s="293">
        <v>6330084</v>
      </c>
      <c r="M53" s="293">
        <v>8746989</v>
      </c>
      <c r="N53" s="293">
        <v>8432845.8729999997</v>
      </c>
      <c r="O53" s="293">
        <v>53749108.546999998</v>
      </c>
      <c r="P53" s="293">
        <v>1125385</v>
      </c>
      <c r="Q53" s="293">
        <v>1820341</v>
      </c>
      <c r="R53" s="293">
        <v>1419218.9040000001</v>
      </c>
      <c r="S53" s="293">
        <v>9474572.7489999998</v>
      </c>
      <c r="T53" s="293">
        <v>3855757</v>
      </c>
      <c r="U53" s="293">
        <v>4651825</v>
      </c>
      <c r="V53" s="293">
        <v>3715758.5040000002</v>
      </c>
      <c r="W53" s="293">
        <v>23852156.193999998</v>
      </c>
      <c r="X53" s="293">
        <v>95956</v>
      </c>
      <c r="Y53" s="293">
        <v>3010177</v>
      </c>
      <c r="Z53" s="293">
        <v>1991314.7050000001</v>
      </c>
      <c r="AA53" s="293">
        <v>1276469.422</v>
      </c>
      <c r="AB53" s="293">
        <v>22609</v>
      </c>
      <c r="AC53" s="293">
        <v>150164</v>
      </c>
      <c r="AD53" s="293">
        <v>1669927.655</v>
      </c>
      <c r="AE53" s="293">
        <v>1205528.909</v>
      </c>
    </row>
    <row r="54" spans="1:31" s="102" customFormat="1">
      <c r="A54" s="111" t="s">
        <v>577</v>
      </c>
      <c r="B54" s="292">
        <v>11182865</v>
      </c>
      <c r="C54" s="293">
        <v>119027856.273</v>
      </c>
      <c r="D54" s="292">
        <v>6132057</v>
      </c>
      <c r="E54" s="293">
        <v>9512493</v>
      </c>
      <c r="F54" s="292">
        <v>12746143.598999999</v>
      </c>
      <c r="G54" s="293">
        <v>84802486.309</v>
      </c>
      <c r="H54" s="292">
        <v>123107</v>
      </c>
      <c r="I54" s="293">
        <v>1118835</v>
      </c>
      <c r="J54" s="293">
        <v>4683850.0930000003</v>
      </c>
      <c r="K54" s="293">
        <v>36192080.494000003</v>
      </c>
      <c r="L54" s="293">
        <v>6008950</v>
      </c>
      <c r="M54" s="293">
        <v>8393658</v>
      </c>
      <c r="N54" s="293">
        <v>8062293.5060000001</v>
      </c>
      <c r="O54" s="293">
        <v>48610405.814999998</v>
      </c>
      <c r="P54" s="293">
        <v>1176196</v>
      </c>
      <c r="Q54" s="293">
        <v>1866626</v>
      </c>
      <c r="R54" s="293">
        <v>1459025.2609999999</v>
      </c>
      <c r="S54" s="293">
        <v>9534994.2329999991</v>
      </c>
      <c r="T54" s="293">
        <v>3847274</v>
      </c>
      <c r="U54" s="293">
        <v>4644915</v>
      </c>
      <c r="V54" s="293">
        <v>3592977.7510000002</v>
      </c>
      <c r="W54" s="293">
        <v>22267947.861000001</v>
      </c>
      <c r="X54" s="293">
        <v>76095</v>
      </c>
      <c r="Y54" s="293">
        <v>2437042</v>
      </c>
      <c r="Z54" s="293">
        <v>1616714.9920000001</v>
      </c>
      <c r="AA54" s="293">
        <v>977011.76899999997</v>
      </c>
      <c r="AB54" s="293">
        <v>27338</v>
      </c>
      <c r="AC54" s="293">
        <v>174341</v>
      </c>
      <c r="AD54" s="293">
        <v>2025261.99</v>
      </c>
      <c r="AE54" s="293">
        <v>1445416.101</v>
      </c>
    </row>
    <row r="55" spans="1:31" s="102" customFormat="1">
      <c r="A55" s="111" t="s">
        <v>578</v>
      </c>
      <c r="B55" s="292">
        <v>13996219</v>
      </c>
      <c r="C55" s="293">
        <v>186528715.78200001</v>
      </c>
      <c r="D55" s="292">
        <v>7833764</v>
      </c>
      <c r="E55" s="293">
        <v>12536273</v>
      </c>
      <c r="F55" s="292">
        <v>18544999.364</v>
      </c>
      <c r="G55" s="293">
        <v>139095495.39300001</v>
      </c>
      <c r="H55" s="292">
        <v>198733</v>
      </c>
      <c r="I55" s="293">
        <v>1968361</v>
      </c>
      <c r="J55" s="293">
        <v>8114179.4919999996</v>
      </c>
      <c r="K55" s="293">
        <v>66390102.942000002</v>
      </c>
      <c r="L55" s="293">
        <v>7635031</v>
      </c>
      <c r="M55" s="293">
        <v>10567912</v>
      </c>
      <c r="N55" s="293">
        <v>10430819.872</v>
      </c>
      <c r="O55" s="293">
        <v>72705392.451000005</v>
      </c>
      <c r="P55" s="293">
        <v>1631739</v>
      </c>
      <c r="Q55" s="293">
        <v>2673031</v>
      </c>
      <c r="R55" s="293">
        <v>1933510.949</v>
      </c>
      <c r="S55" s="293">
        <v>13845273.530999999</v>
      </c>
      <c r="T55" s="293">
        <v>4502686</v>
      </c>
      <c r="U55" s="293">
        <v>5307357</v>
      </c>
      <c r="V55" s="293">
        <v>4343309.6550000003</v>
      </c>
      <c r="W55" s="293">
        <v>29763349.272999998</v>
      </c>
      <c r="X55" s="293">
        <v>132700</v>
      </c>
      <c r="Y55" s="293">
        <v>4689295</v>
      </c>
      <c r="Z55" s="293">
        <v>3119644.915</v>
      </c>
      <c r="AA55" s="293">
        <v>2073425.0560000001</v>
      </c>
      <c r="AB55" s="293">
        <v>28030</v>
      </c>
      <c r="AC55" s="293">
        <v>197286</v>
      </c>
      <c r="AD55" s="293">
        <v>2308957.0350000001</v>
      </c>
      <c r="AE55" s="293">
        <v>1751172.5290000001</v>
      </c>
    </row>
    <row r="56" spans="1:31" s="102" customFormat="1">
      <c r="A56" s="171" t="s">
        <v>579</v>
      </c>
      <c r="B56" s="294">
        <v>12113340</v>
      </c>
      <c r="C56" s="295">
        <v>180982106.93900001</v>
      </c>
      <c r="D56" s="294">
        <v>6730478</v>
      </c>
      <c r="E56" s="295">
        <v>10643714</v>
      </c>
      <c r="F56" s="294">
        <v>17264477.557999998</v>
      </c>
      <c r="G56" s="295">
        <v>132368886.061</v>
      </c>
      <c r="H56" s="294">
        <v>191755</v>
      </c>
      <c r="I56" s="295">
        <v>1759758</v>
      </c>
      <c r="J56" s="295">
        <v>8030671.4220000003</v>
      </c>
      <c r="K56" s="295">
        <v>67302747.616999999</v>
      </c>
      <c r="L56" s="295">
        <v>6538723</v>
      </c>
      <c r="M56" s="295">
        <v>8883956</v>
      </c>
      <c r="N56" s="295">
        <v>9233806.1359999999</v>
      </c>
      <c r="O56" s="295">
        <v>65066138.443999998</v>
      </c>
      <c r="P56" s="295">
        <v>1365791</v>
      </c>
      <c r="Q56" s="295">
        <v>2164417</v>
      </c>
      <c r="R56" s="295">
        <v>1762855.743</v>
      </c>
      <c r="S56" s="295">
        <v>12779322.295</v>
      </c>
      <c r="T56" s="295">
        <v>3973448</v>
      </c>
      <c r="U56" s="295">
        <v>4587523</v>
      </c>
      <c r="V56" s="295">
        <v>4437011.1710000001</v>
      </c>
      <c r="W56" s="295">
        <v>30356375.076000001</v>
      </c>
      <c r="X56" s="295">
        <v>121382</v>
      </c>
      <c r="Y56" s="295">
        <v>4150239</v>
      </c>
      <c r="Z56" s="295">
        <v>2775349.0040000002</v>
      </c>
      <c r="AA56" s="295">
        <v>1983759.2139999999</v>
      </c>
      <c r="AB56" s="295">
        <v>43623</v>
      </c>
      <c r="AC56" s="295">
        <v>355318</v>
      </c>
      <c r="AD56" s="295">
        <v>4354580.51</v>
      </c>
      <c r="AE56" s="295">
        <v>3493764.2930000001</v>
      </c>
    </row>
    <row r="57" spans="1:31" ht="19" customHeight="1">
      <c r="B57" s="5" t="s">
        <v>223</v>
      </c>
    </row>
    <row r="59" spans="1:31">
      <c r="B59" s="296"/>
    </row>
    <row r="60" spans="1:31" s="256" customFormat="1">
      <c r="A60" s="254"/>
    </row>
    <row r="61" spans="1:31" s="256" customFormat="1">
      <c r="A61" s="254"/>
    </row>
    <row r="62" spans="1:31" s="256" customFormat="1">
      <c r="A62" s="254"/>
    </row>
    <row r="63" spans="1:31" s="256" customFormat="1">
      <c r="A63" s="254"/>
    </row>
    <row r="64" spans="1:31" s="256" customFormat="1">
      <c r="A64" s="254"/>
    </row>
    <row r="65" spans="1:70" s="256" customFormat="1">
      <c r="A65" s="254"/>
      <c r="B65" s="180"/>
      <c r="C65" s="180"/>
      <c r="D65" s="180"/>
      <c r="E65" s="180"/>
      <c r="F65" s="180"/>
      <c r="G65" s="180"/>
      <c r="H65" s="180"/>
      <c r="I65" s="180"/>
      <c r="J65" s="180"/>
      <c r="K65" s="180"/>
      <c r="L65" s="180"/>
      <c r="M65" s="180"/>
      <c r="N65" s="180"/>
      <c r="O65" s="180"/>
      <c r="P65" s="180"/>
      <c r="Q65" s="180"/>
      <c r="R65" s="180"/>
      <c r="S65" s="180"/>
      <c r="T65" s="180"/>
      <c r="U65" s="180"/>
      <c r="V65" s="180"/>
      <c r="W65" s="180"/>
      <c r="X65" s="180"/>
      <c r="Y65" s="180"/>
      <c r="Z65" s="180"/>
      <c r="AA65" s="180"/>
      <c r="AB65" s="180"/>
      <c r="AC65" s="180"/>
      <c r="AD65" s="180"/>
      <c r="AE65" s="180"/>
      <c r="AF65" s="180"/>
      <c r="AG65" s="180"/>
      <c r="AH65" s="180"/>
      <c r="AI65" s="180"/>
      <c r="AJ65" s="180"/>
      <c r="AK65" s="180"/>
      <c r="AL65" s="180"/>
    </row>
    <row r="66" spans="1:70" s="256" customFormat="1">
      <c r="A66" s="254"/>
      <c r="B66" s="180"/>
      <c r="C66" s="180"/>
      <c r="D66" s="180"/>
      <c r="E66" s="180"/>
      <c r="F66" s="180"/>
      <c r="G66" s="180"/>
      <c r="H66" s="180"/>
      <c r="I66" s="180"/>
      <c r="J66" s="180"/>
      <c r="K66" s="180"/>
      <c r="L66" s="180"/>
      <c r="M66" s="180"/>
      <c r="N66" s="180"/>
      <c r="O66" s="180"/>
      <c r="P66" s="180"/>
      <c r="Q66" s="180"/>
      <c r="R66" s="180"/>
      <c r="S66" s="180"/>
      <c r="T66" s="180"/>
      <c r="U66" s="180"/>
      <c r="V66" s="180"/>
      <c r="W66" s="180"/>
      <c r="X66" s="180"/>
      <c r="Y66" s="180"/>
      <c r="Z66" s="180"/>
      <c r="AA66" s="180"/>
      <c r="AB66" s="180"/>
      <c r="AC66" s="180"/>
      <c r="AD66" s="180"/>
      <c r="AE66" s="180"/>
      <c r="AF66" s="180"/>
      <c r="AG66" s="180"/>
      <c r="AH66" s="180"/>
      <c r="AI66" s="180"/>
      <c r="AJ66" s="180"/>
      <c r="AK66" s="180"/>
      <c r="AL66" s="180"/>
    </row>
    <row r="67" spans="1:70" s="256" customFormat="1">
      <c r="A67" s="254"/>
    </row>
    <row r="68" spans="1:70" s="256" customFormat="1">
      <c r="A68" s="254"/>
      <c r="B68" s="180"/>
      <c r="C68" s="180"/>
      <c r="D68" s="180"/>
      <c r="E68" s="180"/>
      <c r="F68" s="180"/>
      <c r="G68" s="180"/>
      <c r="H68" s="180"/>
      <c r="I68" s="180"/>
      <c r="J68" s="180"/>
      <c r="K68" s="180"/>
      <c r="L68" s="180"/>
      <c r="M68" s="180"/>
      <c r="N68" s="180"/>
      <c r="O68" s="180"/>
      <c r="P68" s="180"/>
      <c r="Q68" s="180"/>
      <c r="R68" s="180"/>
      <c r="S68" s="180"/>
      <c r="T68" s="180"/>
      <c r="U68" s="180"/>
      <c r="V68" s="180"/>
      <c r="W68" s="180"/>
      <c r="X68" s="180"/>
      <c r="Y68" s="180"/>
      <c r="Z68" s="180"/>
      <c r="AA68" s="180"/>
      <c r="AB68" s="180"/>
      <c r="AC68" s="180"/>
      <c r="AD68" s="180"/>
      <c r="AE68" s="180"/>
      <c r="AF68" s="180"/>
      <c r="AG68" s="180"/>
      <c r="AH68" s="180"/>
      <c r="AI68" s="180"/>
      <c r="AJ68" s="180"/>
      <c r="AK68" s="180"/>
      <c r="AL68" s="180"/>
      <c r="AM68" s="180"/>
      <c r="AN68" s="180"/>
      <c r="AO68" s="180"/>
      <c r="AP68" s="180"/>
      <c r="AQ68" s="180"/>
      <c r="AR68" s="180"/>
      <c r="AS68" s="180"/>
      <c r="AT68" s="180"/>
      <c r="AU68" s="180"/>
      <c r="AV68" s="180"/>
      <c r="AW68" s="180"/>
      <c r="AX68" s="180"/>
      <c r="AY68" s="180"/>
      <c r="AZ68" s="180"/>
      <c r="BA68" s="180"/>
      <c r="BB68" s="180"/>
      <c r="BC68" s="180"/>
      <c r="BD68" s="180"/>
      <c r="BE68" s="180"/>
      <c r="BF68" s="180"/>
      <c r="BG68" s="180"/>
      <c r="BH68" s="180"/>
      <c r="BI68" s="180"/>
      <c r="BJ68" s="180"/>
      <c r="BK68" s="180"/>
      <c r="BL68" s="180"/>
      <c r="BM68" s="180"/>
      <c r="BN68" s="180"/>
      <c r="BO68" s="180"/>
      <c r="BP68" s="180"/>
      <c r="BQ68" s="180"/>
      <c r="BR68" s="180"/>
    </row>
    <row r="69" spans="1:70" s="256" customFormat="1">
      <c r="A69" s="254"/>
      <c r="B69" s="180"/>
      <c r="C69" s="180"/>
      <c r="D69" s="180"/>
      <c r="E69" s="180"/>
      <c r="F69" s="180"/>
      <c r="G69" s="180"/>
      <c r="H69" s="180"/>
      <c r="I69" s="180"/>
      <c r="J69" s="180"/>
      <c r="K69" s="180"/>
      <c r="L69" s="180"/>
      <c r="M69" s="180"/>
      <c r="N69" s="180"/>
      <c r="O69" s="180"/>
      <c r="P69" s="180"/>
      <c r="Q69" s="180"/>
      <c r="R69" s="180"/>
      <c r="S69" s="180"/>
      <c r="T69" s="180"/>
      <c r="U69" s="180"/>
      <c r="V69" s="180"/>
      <c r="W69" s="180"/>
      <c r="X69" s="180"/>
      <c r="Y69" s="180"/>
      <c r="Z69" s="180"/>
      <c r="AA69" s="180"/>
      <c r="AB69" s="180"/>
      <c r="AC69" s="180"/>
      <c r="AD69" s="180"/>
      <c r="AE69" s="180"/>
      <c r="AF69" s="180"/>
      <c r="AG69" s="180"/>
      <c r="AH69" s="180"/>
      <c r="AI69" s="180"/>
      <c r="AJ69" s="180"/>
      <c r="AK69" s="180"/>
      <c r="AL69" s="180"/>
      <c r="AM69" s="180"/>
      <c r="AN69" s="180"/>
      <c r="AO69" s="180"/>
      <c r="AP69" s="180"/>
      <c r="AQ69" s="180"/>
      <c r="AR69" s="180"/>
      <c r="AS69" s="180"/>
      <c r="AT69" s="180"/>
      <c r="AU69" s="180"/>
      <c r="AV69" s="180"/>
      <c r="AW69" s="180"/>
      <c r="AX69" s="180"/>
      <c r="AY69" s="180"/>
      <c r="AZ69" s="180"/>
      <c r="BA69" s="180"/>
      <c r="BB69" s="180"/>
      <c r="BC69" s="180"/>
      <c r="BD69" s="180"/>
      <c r="BE69" s="180"/>
      <c r="BF69" s="180"/>
      <c r="BG69" s="180"/>
      <c r="BH69" s="180"/>
      <c r="BI69" s="180"/>
      <c r="BJ69" s="180"/>
      <c r="BK69" s="180"/>
      <c r="BL69" s="180"/>
      <c r="BM69" s="180"/>
      <c r="BN69" s="180"/>
      <c r="BO69" s="180"/>
      <c r="BP69" s="180"/>
      <c r="BQ69" s="180"/>
      <c r="BR69" s="180"/>
    </row>
    <row r="70" spans="1:70" s="256" customFormat="1">
      <c r="A70" s="254"/>
      <c r="B70" s="180"/>
      <c r="C70" s="180"/>
      <c r="D70" s="180"/>
      <c r="E70" s="180"/>
      <c r="F70" s="180"/>
      <c r="G70" s="180"/>
      <c r="H70" s="180"/>
      <c r="I70" s="180"/>
      <c r="J70" s="180"/>
      <c r="K70" s="180"/>
      <c r="L70" s="180"/>
      <c r="M70" s="180"/>
      <c r="N70" s="180"/>
      <c r="O70" s="180"/>
      <c r="P70" s="180"/>
      <c r="Q70" s="180"/>
      <c r="R70" s="180"/>
      <c r="S70" s="180"/>
      <c r="T70" s="180"/>
      <c r="U70" s="180"/>
      <c r="V70" s="180"/>
      <c r="W70" s="180"/>
      <c r="X70" s="180"/>
      <c r="Y70" s="180"/>
      <c r="Z70" s="180"/>
      <c r="AA70" s="180"/>
      <c r="AB70" s="180"/>
      <c r="AC70" s="180"/>
      <c r="AD70" s="180"/>
      <c r="AE70" s="180"/>
    </row>
  </sheetData>
  <customSheetViews>
    <customSheetView guid="{6F28069D-A7F4-41D2-AA1B-4487F97E36F1}" showPageBreaks="1" printArea="1" showRuler="0">
      <pageMargins left="0.59055118110236227" right="0" top="0.78740157480314965" bottom="0.39370078740157483" header="0.51181102362204722" footer="0.51181102362204722"/>
      <pageSetup paperSize="8" orientation="landscape" horizontalDpi="4294967292" r:id="rId1"/>
      <headerFooter alignWithMargins="0"/>
    </customSheetView>
  </customSheetViews>
  <mergeCells count="11">
    <mergeCell ref="X3:AA4"/>
    <mergeCell ref="AB3:AE4"/>
    <mergeCell ref="T3:W4"/>
    <mergeCell ref="B3:C4"/>
    <mergeCell ref="A3:A5"/>
    <mergeCell ref="L4:O4"/>
    <mergeCell ref="P3:S4"/>
    <mergeCell ref="D4:G4"/>
    <mergeCell ref="H4:K4"/>
    <mergeCell ref="D3:K3"/>
    <mergeCell ref="L3:O3"/>
  </mergeCells>
  <phoneticPr fontId="2"/>
  <pageMargins left="0.59055118110236227" right="0" top="0.59055118110236227" bottom="0.39370078740157483" header="0.51181102362204722" footer="0.51181102362204722"/>
  <pageSetup paperSize="9" scale="70" orientation="landscape" horizontalDpi="4294967292" r:id="rId2"/>
  <headerFooter alignWithMargins="0"/>
  <colBreaks count="2" manualBreakCount="2">
    <brk id="11" max="56" man="1"/>
    <brk id="23" max="56"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11"/>
  <dimension ref="A1:AE57"/>
  <sheetViews>
    <sheetView zoomScale="85" zoomScaleNormal="85" workbookViewId="0">
      <pane xSplit="1" ySplit="9" topLeftCell="B10" activePane="bottomRight" state="frozen"/>
      <selection sqref="A1:R1"/>
      <selection pane="topRight" sqref="A1:R1"/>
      <selection pane="bottomLeft" sqref="A1:R1"/>
      <selection pane="bottomRight"/>
    </sheetView>
  </sheetViews>
  <sheetFormatPr defaultColWidth="9" defaultRowHeight="13"/>
  <cols>
    <col min="1" max="1" width="16.36328125" style="6" customWidth="1"/>
    <col min="2" max="3" width="16.6328125" style="5" customWidth="1"/>
    <col min="4" max="11" width="16.7265625" style="5" customWidth="1"/>
    <col min="12" max="23" width="15.08984375" style="5" customWidth="1"/>
    <col min="24" max="31" width="16.6328125" style="5" customWidth="1"/>
    <col min="32" max="16384" width="9" style="5"/>
  </cols>
  <sheetData>
    <row r="1" spans="1:31" ht="28.5" customHeight="1">
      <c r="B1" s="3" t="s">
        <v>695</v>
      </c>
      <c r="C1" s="3"/>
      <c r="D1" s="3"/>
      <c r="E1" s="3"/>
      <c r="F1" s="3"/>
      <c r="G1" s="3"/>
      <c r="H1" s="3"/>
      <c r="I1" s="3"/>
      <c r="J1" s="3"/>
      <c r="K1" s="269"/>
      <c r="L1" s="3" t="s">
        <v>696</v>
      </c>
      <c r="M1" s="3"/>
      <c r="N1" s="3"/>
      <c r="O1" s="3"/>
      <c r="P1" s="3"/>
      <c r="Q1" s="3"/>
      <c r="R1" s="3"/>
      <c r="S1" s="3"/>
      <c r="T1" s="3"/>
      <c r="U1" s="3"/>
      <c r="V1" s="3"/>
      <c r="W1" s="269"/>
      <c r="X1" s="3" t="s">
        <v>696</v>
      </c>
      <c r="Y1" s="3"/>
      <c r="Z1" s="3"/>
      <c r="AA1" s="3"/>
      <c r="AB1" s="3"/>
      <c r="AC1" s="3"/>
      <c r="AD1" s="3"/>
      <c r="AE1" s="269"/>
    </row>
    <row r="2" spans="1:31" ht="14.25" customHeight="1">
      <c r="A2" s="274"/>
      <c r="K2" s="8" t="s">
        <v>715</v>
      </c>
      <c r="W2" s="8" t="s">
        <v>715</v>
      </c>
      <c r="AE2" s="8" t="s">
        <v>715</v>
      </c>
    </row>
    <row r="3" spans="1:31">
      <c r="A3" s="851" t="s">
        <v>689</v>
      </c>
      <c r="B3" s="792" t="s">
        <v>492</v>
      </c>
      <c r="C3" s="792"/>
      <c r="D3" s="793" t="s">
        <v>515</v>
      </c>
      <c r="E3" s="826"/>
      <c r="F3" s="826"/>
      <c r="G3" s="826"/>
      <c r="H3" s="826"/>
      <c r="I3" s="826"/>
      <c r="J3" s="826"/>
      <c r="K3" s="794"/>
      <c r="L3" s="793" t="s">
        <v>515</v>
      </c>
      <c r="M3" s="826"/>
      <c r="N3" s="826"/>
      <c r="O3" s="826"/>
      <c r="P3" s="792" t="s">
        <v>528</v>
      </c>
      <c r="Q3" s="792"/>
      <c r="R3" s="792"/>
      <c r="S3" s="792"/>
      <c r="T3" s="792" t="s">
        <v>435</v>
      </c>
      <c r="U3" s="792"/>
      <c r="V3" s="792"/>
      <c r="W3" s="792"/>
      <c r="X3" s="792" t="s">
        <v>222</v>
      </c>
      <c r="Y3" s="792"/>
      <c r="Z3" s="792"/>
      <c r="AA3" s="792"/>
      <c r="AB3" s="792" t="s">
        <v>524</v>
      </c>
      <c r="AC3" s="792"/>
      <c r="AD3" s="792"/>
      <c r="AE3" s="792"/>
    </row>
    <row r="4" spans="1:31">
      <c r="A4" s="852"/>
      <c r="B4" s="792"/>
      <c r="C4" s="792"/>
      <c r="D4" s="792" t="s">
        <v>499</v>
      </c>
      <c r="E4" s="792"/>
      <c r="F4" s="792"/>
      <c r="G4" s="792"/>
      <c r="H4" s="792" t="s">
        <v>520</v>
      </c>
      <c r="I4" s="792"/>
      <c r="J4" s="792"/>
      <c r="K4" s="792"/>
      <c r="L4" s="792" t="s">
        <v>521</v>
      </c>
      <c r="M4" s="792"/>
      <c r="N4" s="792"/>
      <c r="O4" s="792"/>
      <c r="P4" s="792"/>
      <c r="Q4" s="792"/>
      <c r="R4" s="792"/>
      <c r="S4" s="792"/>
      <c r="T4" s="792"/>
      <c r="U4" s="792"/>
      <c r="V4" s="792"/>
      <c r="W4" s="792"/>
      <c r="X4" s="792"/>
      <c r="Y4" s="792"/>
      <c r="Z4" s="792"/>
      <c r="AA4" s="792"/>
      <c r="AB4" s="792"/>
      <c r="AC4" s="792"/>
      <c r="AD4" s="792"/>
      <c r="AE4" s="792"/>
    </row>
    <row r="5" spans="1:31">
      <c r="A5" s="796"/>
      <c r="B5" s="11" t="s">
        <v>493</v>
      </c>
      <c r="C5" s="13" t="s">
        <v>494</v>
      </c>
      <c r="D5" s="11" t="s">
        <v>493</v>
      </c>
      <c r="E5" s="99" t="s">
        <v>516</v>
      </c>
      <c r="F5" s="11" t="s">
        <v>517</v>
      </c>
      <c r="G5" s="12" t="s">
        <v>494</v>
      </c>
      <c r="H5" s="11" t="s">
        <v>493</v>
      </c>
      <c r="I5" s="13" t="s">
        <v>516</v>
      </c>
      <c r="J5" s="11" t="s">
        <v>517</v>
      </c>
      <c r="K5" s="11" t="s">
        <v>494</v>
      </c>
      <c r="L5" s="11" t="s">
        <v>493</v>
      </c>
      <c r="M5" s="13" t="s">
        <v>516</v>
      </c>
      <c r="N5" s="11" t="s">
        <v>517</v>
      </c>
      <c r="O5" s="13" t="s">
        <v>494</v>
      </c>
      <c r="P5" s="11" t="s">
        <v>493</v>
      </c>
      <c r="Q5" s="13" t="s">
        <v>516</v>
      </c>
      <c r="R5" s="11" t="s">
        <v>517</v>
      </c>
      <c r="S5" s="13" t="s">
        <v>494</v>
      </c>
      <c r="T5" s="11" t="s">
        <v>493</v>
      </c>
      <c r="U5" s="39" t="s">
        <v>522</v>
      </c>
      <c r="V5" s="11" t="s">
        <v>517</v>
      </c>
      <c r="W5" s="11" t="s">
        <v>494</v>
      </c>
      <c r="X5" s="11" t="s">
        <v>493</v>
      </c>
      <c r="Y5" s="13" t="s">
        <v>199</v>
      </c>
      <c r="Z5" s="11" t="s">
        <v>523</v>
      </c>
      <c r="AA5" s="13" t="s">
        <v>494</v>
      </c>
      <c r="AB5" s="11" t="s">
        <v>493</v>
      </c>
      <c r="AC5" s="13" t="s">
        <v>516</v>
      </c>
      <c r="AD5" s="11" t="s">
        <v>526</v>
      </c>
      <c r="AE5" s="11" t="s">
        <v>494</v>
      </c>
    </row>
    <row r="6" spans="1:31">
      <c r="A6" s="23"/>
      <c r="B6" s="276" t="s">
        <v>495</v>
      </c>
      <c r="C6" s="15" t="s">
        <v>497</v>
      </c>
      <c r="D6" s="14" t="s">
        <v>495</v>
      </c>
      <c r="E6" s="15" t="s">
        <v>518</v>
      </c>
      <c r="F6" s="16" t="s">
        <v>595</v>
      </c>
      <c r="G6" s="15" t="s">
        <v>497</v>
      </c>
      <c r="H6" s="14" t="s">
        <v>495</v>
      </c>
      <c r="I6" s="15" t="s">
        <v>518</v>
      </c>
      <c r="J6" s="14" t="s">
        <v>595</v>
      </c>
      <c r="K6" s="14" t="s">
        <v>497</v>
      </c>
      <c r="L6" s="14" t="s">
        <v>495</v>
      </c>
      <c r="M6" s="15" t="s">
        <v>518</v>
      </c>
      <c r="N6" s="14" t="s">
        <v>595</v>
      </c>
      <c r="O6" s="15" t="s">
        <v>497</v>
      </c>
      <c r="P6" s="14" t="s">
        <v>495</v>
      </c>
      <c r="Q6" s="15" t="s">
        <v>518</v>
      </c>
      <c r="R6" s="14" t="s">
        <v>595</v>
      </c>
      <c r="S6" s="15" t="s">
        <v>497</v>
      </c>
      <c r="T6" s="14" t="s">
        <v>495</v>
      </c>
      <c r="U6" s="15" t="s">
        <v>530</v>
      </c>
      <c r="V6" s="14" t="s">
        <v>595</v>
      </c>
      <c r="W6" s="14" t="s">
        <v>497</v>
      </c>
      <c r="X6" s="14" t="s">
        <v>495</v>
      </c>
      <c r="Y6" s="15" t="s">
        <v>203</v>
      </c>
      <c r="Z6" s="14" t="s">
        <v>497</v>
      </c>
      <c r="AA6" s="15" t="s">
        <v>497</v>
      </c>
      <c r="AB6" s="14" t="s">
        <v>495</v>
      </c>
      <c r="AC6" s="15" t="s">
        <v>518</v>
      </c>
      <c r="AD6" s="14" t="s">
        <v>497</v>
      </c>
      <c r="AE6" s="14" t="s">
        <v>497</v>
      </c>
    </row>
    <row r="7" spans="1:31" s="19" customFormat="1" ht="19" customHeight="1">
      <c r="A7" s="153" t="s">
        <v>716</v>
      </c>
      <c r="B7" s="291">
        <v>831210565</v>
      </c>
      <c r="C7" s="179">
        <v>9976647346.9890003</v>
      </c>
      <c r="D7" s="180">
        <v>434915889</v>
      </c>
      <c r="E7" s="179">
        <v>651320821</v>
      </c>
      <c r="F7" s="179">
        <v>856991476.38100004</v>
      </c>
      <c r="G7" s="179">
        <v>6874257397.8529997</v>
      </c>
      <c r="H7" s="180">
        <v>6437324</v>
      </c>
      <c r="I7" s="179">
        <v>58218793</v>
      </c>
      <c r="J7" s="180">
        <v>340971360.17199999</v>
      </c>
      <c r="K7" s="179">
        <v>2996330702.6570001</v>
      </c>
      <c r="L7" s="180">
        <v>428478565</v>
      </c>
      <c r="M7" s="179">
        <v>593102028</v>
      </c>
      <c r="N7" s="180">
        <v>516020116.20899999</v>
      </c>
      <c r="O7" s="179">
        <v>3877926695.1960001</v>
      </c>
      <c r="P7" s="180">
        <v>125313417</v>
      </c>
      <c r="Q7" s="179">
        <v>205751144</v>
      </c>
      <c r="R7" s="180">
        <v>156559128.354</v>
      </c>
      <c r="S7" s="179">
        <v>1111285775.471</v>
      </c>
      <c r="T7" s="180">
        <v>270272666</v>
      </c>
      <c r="U7" s="179">
        <v>316785804</v>
      </c>
      <c r="V7" s="180">
        <v>261209420.37599999</v>
      </c>
      <c r="W7" s="179">
        <v>1923599859.391</v>
      </c>
      <c r="X7" s="180">
        <v>5555516</v>
      </c>
      <c r="Y7" s="179">
        <v>133651367</v>
      </c>
      <c r="Z7" s="180">
        <v>88367910.099999994</v>
      </c>
      <c r="AA7" s="179">
        <v>28982387.153000001</v>
      </c>
      <c r="AB7" s="180">
        <v>708593</v>
      </c>
      <c r="AC7" s="179">
        <v>4426753</v>
      </c>
      <c r="AD7" s="180">
        <v>52199041.975000001</v>
      </c>
      <c r="AE7" s="179">
        <v>38521927.120999999</v>
      </c>
    </row>
    <row r="8" spans="1:31" s="19" customFormat="1" ht="19" customHeight="1">
      <c r="A8" s="153" t="s">
        <v>717</v>
      </c>
      <c r="B8" s="291">
        <v>896892702</v>
      </c>
      <c r="C8" s="179">
        <v>10831217613.617001</v>
      </c>
      <c r="D8" s="180">
        <v>469565873</v>
      </c>
      <c r="E8" s="179">
        <v>697430477</v>
      </c>
      <c r="F8" s="179">
        <v>942667944.78299999</v>
      </c>
      <c r="G8" s="179">
        <v>7546935974.4700003</v>
      </c>
      <c r="H8" s="180">
        <v>6604173</v>
      </c>
      <c r="I8" s="179">
        <v>58793927</v>
      </c>
      <c r="J8" s="180">
        <v>362471140.884</v>
      </c>
      <c r="K8" s="179">
        <v>3188350341.71</v>
      </c>
      <c r="L8" s="180">
        <v>462961700</v>
      </c>
      <c r="M8" s="179">
        <v>638636550</v>
      </c>
      <c r="N8" s="180">
        <v>580196803.89900005</v>
      </c>
      <c r="O8" s="179">
        <v>4358585632.7600002</v>
      </c>
      <c r="P8" s="180">
        <v>134251532</v>
      </c>
      <c r="Q8" s="179">
        <v>210687413</v>
      </c>
      <c r="R8" s="180">
        <v>164452436.164</v>
      </c>
      <c r="S8" s="179">
        <v>1167573808.2639999</v>
      </c>
      <c r="T8" s="180">
        <v>292254578</v>
      </c>
      <c r="U8" s="179">
        <v>342457266</v>
      </c>
      <c r="V8" s="180">
        <v>276583048.04299998</v>
      </c>
      <c r="W8" s="179">
        <v>2043186600.961</v>
      </c>
      <c r="X8" s="180">
        <v>5819548</v>
      </c>
      <c r="Y8" s="179">
        <v>134895874</v>
      </c>
      <c r="Z8" s="180">
        <v>89222434.532000005</v>
      </c>
      <c r="AA8" s="179">
        <v>29073635.697999999</v>
      </c>
      <c r="AB8" s="180">
        <v>820719</v>
      </c>
      <c r="AC8" s="179">
        <v>5067847</v>
      </c>
      <c r="AD8" s="180">
        <v>60188861.454999998</v>
      </c>
      <c r="AE8" s="179">
        <v>44447594.223999999</v>
      </c>
    </row>
    <row r="9" spans="1:31" s="19" customFormat="1" ht="19" customHeight="1">
      <c r="A9" s="158" t="s">
        <v>718</v>
      </c>
      <c r="B9" s="183">
        <v>959734347</v>
      </c>
      <c r="C9" s="182">
        <v>11486116589.433001</v>
      </c>
      <c r="D9" s="183">
        <v>503290480</v>
      </c>
      <c r="E9" s="182">
        <v>734655796</v>
      </c>
      <c r="F9" s="182">
        <v>1011038835.439</v>
      </c>
      <c r="G9" s="182">
        <v>8051172267.7309999</v>
      </c>
      <c r="H9" s="183">
        <v>6461647</v>
      </c>
      <c r="I9" s="182">
        <v>56606452</v>
      </c>
      <c r="J9" s="183">
        <v>362257979.05800003</v>
      </c>
      <c r="K9" s="182">
        <v>3193145859.625</v>
      </c>
      <c r="L9" s="183">
        <v>496828833</v>
      </c>
      <c r="M9" s="182">
        <v>678049344</v>
      </c>
      <c r="N9" s="183">
        <v>648780856.38100004</v>
      </c>
      <c r="O9" s="182">
        <v>4858026408.1059999</v>
      </c>
      <c r="P9" s="183">
        <v>136905934</v>
      </c>
      <c r="Q9" s="182">
        <v>208489738</v>
      </c>
      <c r="R9" s="183">
        <v>167741843.34400001</v>
      </c>
      <c r="S9" s="182">
        <v>1190697144.6329999</v>
      </c>
      <c r="T9" s="183">
        <v>318605526</v>
      </c>
      <c r="U9" s="182">
        <v>370655521</v>
      </c>
      <c r="V9" s="183">
        <v>292641557.42199999</v>
      </c>
      <c r="W9" s="182">
        <v>2166373944.3629999</v>
      </c>
      <c r="X9" s="183">
        <v>5708220</v>
      </c>
      <c r="Y9" s="182">
        <v>129459009</v>
      </c>
      <c r="Z9" s="183">
        <v>85631696.040000007</v>
      </c>
      <c r="AA9" s="182">
        <v>27852149.127</v>
      </c>
      <c r="AB9" s="183">
        <v>932407</v>
      </c>
      <c r="AC9" s="182">
        <v>5661779</v>
      </c>
      <c r="AD9" s="183">
        <v>67723710.069000006</v>
      </c>
      <c r="AE9" s="182">
        <v>50021083.579000004</v>
      </c>
    </row>
    <row r="10" spans="1:31" s="102" customFormat="1">
      <c r="A10" s="111" t="s">
        <v>533</v>
      </c>
      <c r="B10" s="292">
        <v>34574168</v>
      </c>
      <c r="C10" s="293">
        <v>484932277.89300001</v>
      </c>
      <c r="D10" s="292">
        <v>18063505</v>
      </c>
      <c r="E10" s="293">
        <v>26181156</v>
      </c>
      <c r="F10" s="292">
        <v>42273048.778999999</v>
      </c>
      <c r="G10" s="293">
        <v>342201678.912</v>
      </c>
      <c r="H10" s="292">
        <v>310936</v>
      </c>
      <c r="I10" s="293">
        <v>2758210</v>
      </c>
      <c r="J10" s="293">
        <v>17408174.111000001</v>
      </c>
      <c r="K10" s="293">
        <v>154609099.52700001</v>
      </c>
      <c r="L10" s="293">
        <v>17752569</v>
      </c>
      <c r="M10" s="293">
        <v>23422946</v>
      </c>
      <c r="N10" s="293">
        <v>24864874.668000001</v>
      </c>
      <c r="O10" s="293">
        <v>187592579.38499999</v>
      </c>
      <c r="P10" s="293">
        <v>4578124</v>
      </c>
      <c r="Q10" s="293">
        <v>7706490</v>
      </c>
      <c r="R10" s="293">
        <v>6526247.46</v>
      </c>
      <c r="S10" s="293">
        <v>46455526.223999999</v>
      </c>
      <c r="T10" s="293">
        <v>11913604</v>
      </c>
      <c r="U10" s="293">
        <v>13575891</v>
      </c>
      <c r="V10" s="293">
        <v>12565106.363</v>
      </c>
      <c r="W10" s="293">
        <v>93829104.680000007</v>
      </c>
      <c r="X10" s="293">
        <v>286324</v>
      </c>
      <c r="Y10" s="293">
        <v>6356473</v>
      </c>
      <c r="Z10" s="293">
        <v>4217653.2759999996</v>
      </c>
      <c r="AA10" s="293">
        <v>1373172.99</v>
      </c>
      <c r="AB10" s="293">
        <v>18935</v>
      </c>
      <c r="AC10" s="293">
        <v>117517</v>
      </c>
      <c r="AD10" s="293">
        <v>1456063.56</v>
      </c>
      <c r="AE10" s="293">
        <v>1072795.0870000001</v>
      </c>
    </row>
    <row r="11" spans="1:31" s="102" customFormat="1">
      <c r="A11" s="111" t="s">
        <v>534</v>
      </c>
      <c r="B11" s="292">
        <v>8759876</v>
      </c>
      <c r="C11" s="293">
        <v>102905991.80400001</v>
      </c>
      <c r="D11" s="292">
        <v>4575522</v>
      </c>
      <c r="E11" s="293">
        <v>6655890</v>
      </c>
      <c r="F11" s="292">
        <v>8738551.5730000008</v>
      </c>
      <c r="G11" s="293">
        <v>70874458.484999999</v>
      </c>
      <c r="H11" s="292">
        <v>58615</v>
      </c>
      <c r="I11" s="293">
        <v>572257</v>
      </c>
      <c r="J11" s="293">
        <v>3288980.1949999998</v>
      </c>
      <c r="K11" s="293">
        <v>29515852.401000001</v>
      </c>
      <c r="L11" s="293">
        <v>4516907</v>
      </c>
      <c r="M11" s="293">
        <v>6083633</v>
      </c>
      <c r="N11" s="293">
        <v>5449571.3779999996</v>
      </c>
      <c r="O11" s="293">
        <v>41358606.083999999</v>
      </c>
      <c r="P11" s="293">
        <v>987818</v>
      </c>
      <c r="Q11" s="293">
        <v>1617935</v>
      </c>
      <c r="R11" s="293">
        <v>1292035.6100000001</v>
      </c>
      <c r="S11" s="293">
        <v>9173848.6050000004</v>
      </c>
      <c r="T11" s="293">
        <v>3193775</v>
      </c>
      <c r="U11" s="293">
        <v>3772959</v>
      </c>
      <c r="V11" s="293">
        <v>3012703.1740000001</v>
      </c>
      <c r="W11" s="293">
        <v>22352633.567000002</v>
      </c>
      <c r="X11" s="293">
        <v>52154</v>
      </c>
      <c r="Y11" s="293">
        <v>1343209</v>
      </c>
      <c r="Z11" s="293">
        <v>895615.49800000002</v>
      </c>
      <c r="AA11" s="293">
        <v>298510.342</v>
      </c>
      <c r="AB11" s="293">
        <v>2761</v>
      </c>
      <c r="AC11" s="293">
        <v>19760</v>
      </c>
      <c r="AD11" s="293">
        <v>266529.40999999997</v>
      </c>
      <c r="AE11" s="293">
        <v>206540.80499999999</v>
      </c>
    </row>
    <row r="12" spans="1:31" s="102" customFormat="1">
      <c r="A12" s="111" t="s">
        <v>535</v>
      </c>
      <c r="B12" s="292">
        <v>8539549</v>
      </c>
      <c r="C12" s="293">
        <v>102157899.531</v>
      </c>
      <c r="D12" s="292">
        <v>4429321</v>
      </c>
      <c r="E12" s="293">
        <v>6286664</v>
      </c>
      <c r="F12" s="292">
        <v>8717374.5240000002</v>
      </c>
      <c r="G12" s="293">
        <v>70280634.663000003</v>
      </c>
      <c r="H12" s="292">
        <v>62080</v>
      </c>
      <c r="I12" s="293">
        <v>606668</v>
      </c>
      <c r="J12" s="293">
        <v>3257832.844</v>
      </c>
      <c r="K12" s="293">
        <v>28948362.272999998</v>
      </c>
      <c r="L12" s="293">
        <v>4367241</v>
      </c>
      <c r="M12" s="293">
        <v>5679996</v>
      </c>
      <c r="N12" s="293">
        <v>5459541.6799999997</v>
      </c>
      <c r="O12" s="293">
        <v>41332272.390000001</v>
      </c>
      <c r="P12" s="293">
        <v>1088622</v>
      </c>
      <c r="Q12" s="293">
        <v>1693459</v>
      </c>
      <c r="R12" s="293">
        <v>1381664.9350000001</v>
      </c>
      <c r="S12" s="293">
        <v>9801205.2550000008</v>
      </c>
      <c r="T12" s="293">
        <v>3016816</v>
      </c>
      <c r="U12" s="293">
        <v>3446583</v>
      </c>
      <c r="V12" s="293">
        <v>2906204.753</v>
      </c>
      <c r="W12" s="293">
        <v>21487983.045000002</v>
      </c>
      <c r="X12" s="293">
        <v>55292</v>
      </c>
      <c r="Y12" s="293">
        <v>1452335</v>
      </c>
      <c r="Z12" s="293">
        <v>965469.24399999995</v>
      </c>
      <c r="AA12" s="293">
        <v>322431.93599999999</v>
      </c>
      <c r="AB12" s="293">
        <v>4790</v>
      </c>
      <c r="AC12" s="293">
        <v>28158</v>
      </c>
      <c r="AD12" s="293">
        <v>352485.495</v>
      </c>
      <c r="AE12" s="293">
        <v>265644.63199999998</v>
      </c>
    </row>
    <row r="13" spans="1:31" s="102" customFormat="1">
      <c r="A13" s="111" t="s">
        <v>536</v>
      </c>
      <c r="B13" s="292">
        <v>18406133</v>
      </c>
      <c r="C13" s="293">
        <v>221715281.57300001</v>
      </c>
      <c r="D13" s="292">
        <v>9462728</v>
      </c>
      <c r="E13" s="293">
        <v>13182964</v>
      </c>
      <c r="F13" s="292">
        <v>19190285.984999999</v>
      </c>
      <c r="G13" s="293">
        <v>154856559.42199999</v>
      </c>
      <c r="H13" s="292">
        <v>123793</v>
      </c>
      <c r="I13" s="293">
        <v>1119391</v>
      </c>
      <c r="J13" s="293">
        <v>7307004.4289999995</v>
      </c>
      <c r="K13" s="293">
        <v>65252253.042999998</v>
      </c>
      <c r="L13" s="293">
        <v>9338935</v>
      </c>
      <c r="M13" s="293">
        <v>12063573</v>
      </c>
      <c r="N13" s="293">
        <v>11883281.556</v>
      </c>
      <c r="O13" s="293">
        <v>89604306.378999993</v>
      </c>
      <c r="P13" s="293">
        <v>2481049</v>
      </c>
      <c r="Q13" s="293">
        <v>3685709</v>
      </c>
      <c r="R13" s="293">
        <v>2882199.8849999998</v>
      </c>
      <c r="S13" s="293">
        <v>20504047.802999999</v>
      </c>
      <c r="T13" s="293">
        <v>6448537</v>
      </c>
      <c r="U13" s="293">
        <v>7400481</v>
      </c>
      <c r="V13" s="293">
        <v>6053978.3550000004</v>
      </c>
      <c r="W13" s="293">
        <v>45030330.479999997</v>
      </c>
      <c r="X13" s="293">
        <v>111535</v>
      </c>
      <c r="Y13" s="293">
        <v>2561863</v>
      </c>
      <c r="Z13" s="293">
        <v>1709016.8119999999</v>
      </c>
      <c r="AA13" s="293">
        <v>574792.68799999997</v>
      </c>
      <c r="AB13" s="293">
        <v>13819</v>
      </c>
      <c r="AC13" s="293">
        <v>82699</v>
      </c>
      <c r="AD13" s="293">
        <v>990865.27</v>
      </c>
      <c r="AE13" s="293">
        <v>749551.18</v>
      </c>
    </row>
    <row r="14" spans="1:31" s="102" customFormat="1">
      <c r="A14" s="111" t="s">
        <v>537</v>
      </c>
      <c r="B14" s="292">
        <v>6972018</v>
      </c>
      <c r="C14" s="293">
        <v>84701655.525000006</v>
      </c>
      <c r="D14" s="292">
        <v>3635446</v>
      </c>
      <c r="E14" s="293">
        <v>5212472</v>
      </c>
      <c r="F14" s="292">
        <v>7104491.0609999998</v>
      </c>
      <c r="G14" s="293">
        <v>57321597.702</v>
      </c>
      <c r="H14" s="292">
        <v>51195</v>
      </c>
      <c r="I14" s="293">
        <v>508588</v>
      </c>
      <c r="J14" s="293">
        <v>2795320.3089999999</v>
      </c>
      <c r="K14" s="293">
        <v>24967975.600000001</v>
      </c>
      <c r="L14" s="293">
        <v>3584251</v>
      </c>
      <c r="M14" s="293">
        <v>4703884</v>
      </c>
      <c r="N14" s="293">
        <v>4309170.7520000003</v>
      </c>
      <c r="O14" s="293">
        <v>32353622.102000002</v>
      </c>
      <c r="P14" s="293">
        <v>839664</v>
      </c>
      <c r="Q14" s="293">
        <v>1307953</v>
      </c>
      <c r="R14" s="293">
        <v>1134050.081</v>
      </c>
      <c r="S14" s="293">
        <v>8054130.7759999996</v>
      </c>
      <c r="T14" s="293">
        <v>2494177</v>
      </c>
      <c r="U14" s="293">
        <v>2864424</v>
      </c>
      <c r="V14" s="293">
        <v>2529494.1129999999</v>
      </c>
      <c r="W14" s="293">
        <v>18911249.144000001</v>
      </c>
      <c r="X14" s="293">
        <v>45902</v>
      </c>
      <c r="Y14" s="293">
        <v>1181968</v>
      </c>
      <c r="Z14" s="293">
        <v>781126.84600000002</v>
      </c>
      <c r="AA14" s="293">
        <v>254240.89</v>
      </c>
      <c r="AB14" s="293">
        <v>2731</v>
      </c>
      <c r="AC14" s="293">
        <v>18451</v>
      </c>
      <c r="AD14" s="293">
        <v>215057.42</v>
      </c>
      <c r="AE14" s="293">
        <v>160437.01300000001</v>
      </c>
    </row>
    <row r="15" spans="1:31" s="102" customFormat="1">
      <c r="A15" s="111" t="s">
        <v>538</v>
      </c>
      <c r="B15" s="292">
        <v>8426457</v>
      </c>
      <c r="C15" s="293">
        <v>95953514.732999995</v>
      </c>
      <c r="D15" s="292">
        <v>4465841</v>
      </c>
      <c r="E15" s="293">
        <v>6409605</v>
      </c>
      <c r="F15" s="292">
        <v>8433938.2320000008</v>
      </c>
      <c r="G15" s="293">
        <v>67533644.263999999</v>
      </c>
      <c r="H15" s="292">
        <v>56746</v>
      </c>
      <c r="I15" s="293">
        <v>556627</v>
      </c>
      <c r="J15" s="293">
        <v>3154169.608</v>
      </c>
      <c r="K15" s="293">
        <v>28028651.842999998</v>
      </c>
      <c r="L15" s="293">
        <v>4409095</v>
      </c>
      <c r="M15" s="293">
        <v>5852978</v>
      </c>
      <c r="N15" s="293">
        <v>5279768.6239999998</v>
      </c>
      <c r="O15" s="293">
        <v>39504992.420999996</v>
      </c>
      <c r="P15" s="293">
        <v>1121169</v>
      </c>
      <c r="Q15" s="293">
        <v>1584952</v>
      </c>
      <c r="R15" s="293">
        <v>1282099.578</v>
      </c>
      <c r="S15" s="293">
        <v>9125221.7070000004</v>
      </c>
      <c r="T15" s="293">
        <v>2834172</v>
      </c>
      <c r="U15" s="293">
        <v>3263792</v>
      </c>
      <c r="V15" s="293">
        <v>2517583.2289999998</v>
      </c>
      <c r="W15" s="293">
        <v>18699579.958000001</v>
      </c>
      <c r="X15" s="293">
        <v>52153</v>
      </c>
      <c r="Y15" s="293">
        <v>1308128</v>
      </c>
      <c r="Z15" s="293">
        <v>872371.21400000004</v>
      </c>
      <c r="AA15" s="293">
        <v>289827.53399999999</v>
      </c>
      <c r="AB15" s="293">
        <v>5275</v>
      </c>
      <c r="AC15" s="293">
        <v>32471</v>
      </c>
      <c r="AD15" s="293">
        <v>406718.79</v>
      </c>
      <c r="AE15" s="293">
        <v>305241.27</v>
      </c>
    </row>
    <row r="16" spans="1:31" s="102" customFormat="1">
      <c r="A16" s="171" t="s">
        <v>539</v>
      </c>
      <c r="B16" s="294">
        <v>13486529</v>
      </c>
      <c r="C16" s="295">
        <v>158739774.00600001</v>
      </c>
      <c r="D16" s="294">
        <v>7176478</v>
      </c>
      <c r="E16" s="295">
        <v>10179356</v>
      </c>
      <c r="F16" s="294">
        <v>13845092.301999999</v>
      </c>
      <c r="G16" s="295">
        <v>111687941.65099999</v>
      </c>
      <c r="H16" s="294">
        <v>93511</v>
      </c>
      <c r="I16" s="295">
        <v>860612</v>
      </c>
      <c r="J16" s="295">
        <v>4939983.5310000004</v>
      </c>
      <c r="K16" s="295">
        <v>43932803.344999999</v>
      </c>
      <c r="L16" s="295">
        <v>7082967</v>
      </c>
      <c r="M16" s="295">
        <v>9318744</v>
      </c>
      <c r="N16" s="295">
        <v>8905108.7709999997</v>
      </c>
      <c r="O16" s="295">
        <v>67755138.305999994</v>
      </c>
      <c r="P16" s="295">
        <v>1781553</v>
      </c>
      <c r="Q16" s="295">
        <v>2783151</v>
      </c>
      <c r="R16" s="295">
        <v>2113967.7340000002</v>
      </c>
      <c r="S16" s="295">
        <v>15262908.693</v>
      </c>
      <c r="T16" s="295">
        <v>4520866</v>
      </c>
      <c r="U16" s="295">
        <v>5191903</v>
      </c>
      <c r="V16" s="295">
        <v>4131254.54</v>
      </c>
      <c r="W16" s="295">
        <v>31035672.039999999</v>
      </c>
      <c r="X16" s="295">
        <v>83617</v>
      </c>
      <c r="Y16" s="295">
        <v>1961231</v>
      </c>
      <c r="Z16" s="295">
        <v>1297977.946</v>
      </c>
      <c r="AA16" s="295">
        <v>424192.89799999999</v>
      </c>
      <c r="AB16" s="295">
        <v>7632</v>
      </c>
      <c r="AC16" s="295">
        <v>37520</v>
      </c>
      <c r="AD16" s="295">
        <v>445686.14500000002</v>
      </c>
      <c r="AE16" s="295">
        <v>329058.72399999999</v>
      </c>
    </row>
    <row r="17" spans="1:31" s="102" customFormat="1">
      <c r="A17" s="111" t="s">
        <v>540</v>
      </c>
      <c r="B17" s="292">
        <v>19964136</v>
      </c>
      <c r="C17" s="293">
        <v>225785859.667</v>
      </c>
      <c r="D17" s="292">
        <v>10317432</v>
      </c>
      <c r="E17" s="293">
        <v>14488297</v>
      </c>
      <c r="F17" s="292">
        <v>19239808.017999999</v>
      </c>
      <c r="G17" s="293">
        <v>151761743.42500001</v>
      </c>
      <c r="H17" s="292">
        <v>124151</v>
      </c>
      <c r="I17" s="293">
        <v>1049367</v>
      </c>
      <c r="J17" s="293">
        <v>6537497.6900000004</v>
      </c>
      <c r="K17" s="293">
        <v>57221871.542999998</v>
      </c>
      <c r="L17" s="293">
        <v>10193281</v>
      </c>
      <c r="M17" s="293">
        <v>13438930</v>
      </c>
      <c r="N17" s="293">
        <v>12702310.328</v>
      </c>
      <c r="O17" s="293">
        <v>94539871.881999999</v>
      </c>
      <c r="P17" s="293">
        <v>2850646</v>
      </c>
      <c r="Q17" s="293">
        <v>4353864</v>
      </c>
      <c r="R17" s="293">
        <v>3319417.3360000001</v>
      </c>
      <c r="S17" s="293">
        <v>23523722.329999998</v>
      </c>
      <c r="T17" s="293">
        <v>6783021</v>
      </c>
      <c r="U17" s="293">
        <v>7763800</v>
      </c>
      <c r="V17" s="293">
        <v>6647506.5899999999</v>
      </c>
      <c r="W17" s="293">
        <v>49292407.843000002</v>
      </c>
      <c r="X17" s="293">
        <v>108397</v>
      </c>
      <c r="Y17" s="293">
        <v>2321670</v>
      </c>
      <c r="Z17" s="293">
        <v>1529529.398</v>
      </c>
      <c r="AA17" s="293">
        <v>493646.64</v>
      </c>
      <c r="AB17" s="293">
        <v>13037</v>
      </c>
      <c r="AC17" s="293">
        <v>80330</v>
      </c>
      <c r="AD17" s="293">
        <v>982327.19</v>
      </c>
      <c r="AE17" s="293">
        <v>714339.429</v>
      </c>
    </row>
    <row r="18" spans="1:31" s="102" customFormat="1">
      <c r="A18" s="111" t="s">
        <v>541</v>
      </c>
      <c r="B18" s="292">
        <v>14901515</v>
      </c>
      <c r="C18" s="293">
        <v>179318198.89500001</v>
      </c>
      <c r="D18" s="292">
        <v>8034812</v>
      </c>
      <c r="E18" s="293">
        <v>11663913</v>
      </c>
      <c r="F18" s="292">
        <v>16273234.075999999</v>
      </c>
      <c r="G18" s="293">
        <v>130444636.67200001</v>
      </c>
      <c r="H18" s="292">
        <v>99847</v>
      </c>
      <c r="I18" s="293">
        <v>918093</v>
      </c>
      <c r="J18" s="293">
        <v>5732177.648</v>
      </c>
      <c r="K18" s="293">
        <v>50755516.019000001</v>
      </c>
      <c r="L18" s="293">
        <v>7934965</v>
      </c>
      <c r="M18" s="293">
        <v>10745820</v>
      </c>
      <c r="N18" s="293">
        <v>10541056.427999999</v>
      </c>
      <c r="O18" s="293">
        <v>79689120.652999997</v>
      </c>
      <c r="P18" s="293">
        <v>2065418</v>
      </c>
      <c r="Q18" s="293">
        <v>3215197</v>
      </c>
      <c r="R18" s="293">
        <v>2303923.6740000001</v>
      </c>
      <c r="S18" s="293">
        <v>16370277.129000001</v>
      </c>
      <c r="T18" s="293">
        <v>4790218</v>
      </c>
      <c r="U18" s="293">
        <v>5599114</v>
      </c>
      <c r="V18" s="293">
        <v>4285033.75</v>
      </c>
      <c r="W18" s="293">
        <v>31459887.548</v>
      </c>
      <c r="X18" s="293">
        <v>87774</v>
      </c>
      <c r="Y18" s="293">
        <v>2080971</v>
      </c>
      <c r="Z18" s="293">
        <v>1374054.345</v>
      </c>
      <c r="AA18" s="293">
        <v>441924.03899999999</v>
      </c>
      <c r="AB18" s="293">
        <v>11067</v>
      </c>
      <c r="AC18" s="293">
        <v>68078</v>
      </c>
      <c r="AD18" s="293">
        <v>817843.41</v>
      </c>
      <c r="AE18" s="293">
        <v>601473.50699999998</v>
      </c>
    </row>
    <row r="19" spans="1:31" s="102" customFormat="1">
      <c r="A19" s="111" t="s">
        <v>542</v>
      </c>
      <c r="B19" s="292">
        <v>13930094</v>
      </c>
      <c r="C19" s="293">
        <v>169154288.64700001</v>
      </c>
      <c r="D19" s="292">
        <v>7763606</v>
      </c>
      <c r="E19" s="293">
        <v>11298416</v>
      </c>
      <c r="F19" s="292">
        <v>15398944.221000001</v>
      </c>
      <c r="G19" s="293">
        <v>123077568.18700001</v>
      </c>
      <c r="H19" s="292">
        <v>97941</v>
      </c>
      <c r="I19" s="293">
        <v>901513</v>
      </c>
      <c r="J19" s="293">
        <v>5471107.2070000004</v>
      </c>
      <c r="K19" s="293">
        <v>48554120.556000002</v>
      </c>
      <c r="L19" s="293">
        <v>7665665</v>
      </c>
      <c r="M19" s="293">
        <v>10396903</v>
      </c>
      <c r="N19" s="293">
        <v>9927837.0140000004</v>
      </c>
      <c r="O19" s="293">
        <v>74523447.630999997</v>
      </c>
      <c r="P19" s="293">
        <v>2020234</v>
      </c>
      <c r="Q19" s="293">
        <v>3163826</v>
      </c>
      <c r="R19" s="293">
        <v>2257349.0159999998</v>
      </c>
      <c r="S19" s="293">
        <v>16013248.030999999</v>
      </c>
      <c r="T19" s="293">
        <v>4135573</v>
      </c>
      <c r="U19" s="293">
        <v>4850169</v>
      </c>
      <c r="V19" s="293">
        <v>3895158.7220000001</v>
      </c>
      <c r="W19" s="293">
        <v>28942794.949999999</v>
      </c>
      <c r="X19" s="293">
        <v>88758</v>
      </c>
      <c r="Y19" s="293">
        <v>2134803</v>
      </c>
      <c r="Z19" s="293">
        <v>1416631.1980000001</v>
      </c>
      <c r="AA19" s="293">
        <v>464202.31199999998</v>
      </c>
      <c r="AB19" s="293">
        <v>10681</v>
      </c>
      <c r="AC19" s="293">
        <v>75011</v>
      </c>
      <c r="AD19" s="293">
        <v>893897.46</v>
      </c>
      <c r="AE19" s="293">
        <v>656475.16700000002</v>
      </c>
    </row>
    <row r="20" spans="1:31" s="102" customFormat="1">
      <c r="A20" s="111" t="s">
        <v>543</v>
      </c>
      <c r="B20" s="292">
        <v>52334038</v>
      </c>
      <c r="C20" s="293">
        <v>559255196.54999995</v>
      </c>
      <c r="D20" s="292">
        <v>26545656</v>
      </c>
      <c r="E20" s="293">
        <v>38295045</v>
      </c>
      <c r="F20" s="292">
        <v>47940205.656000003</v>
      </c>
      <c r="G20" s="293">
        <v>378300315.37300003</v>
      </c>
      <c r="H20" s="292">
        <v>291799</v>
      </c>
      <c r="I20" s="293">
        <v>2530715</v>
      </c>
      <c r="J20" s="293">
        <v>16131267.42</v>
      </c>
      <c r="K20" s="293">
        <v>141356445.373</v>
      </c>
      <c r="L20" s="293">
        <v>26253857</v>
      </c>
      <c r="M20" s="293">
        <v>35764330</v>
      </c>
      <c r="N20" s="293">
        <v>31808938.236000001</v>
      </c>
      <c r="O20" s="293">
        <v>236943870</v>
      </c>
      <c r="P20" s="293">
        <v>7842961</v>
      </c>
      <c r="Q20" s="293">
        <v>11921795</v>
      </c>
      <c r="R20" s="293">
        <v>8746513.5830000006</v>
      </c>
      <c r="S20" s="293">
        <v>61879322.732000001</v>
      </c>
      <c r="T20" s="293">
        <v>17896719</v>
      </c>
      <c r="U20" s="293">
        <v>20647431</v>
      </c>
      <c r="V20" s="293">
        <v>15671021.107000001</v>
      </c>
      <c r="W20" s="293">
        <v>115213669.936</v>
      </c>
      <c r="X20" s="293">
        <v>251487</v>
      </c>
      <c r="Y20" s="293">
        <v>5693094</v>
      </c>
      <c r="Z20" s="293">
        <v>3741688.3319999999</v>
      </c>
      <c r="AA20" s="293">
        <v>1190440.1580000001</v>
      </c>
      <c r="AB20" s="293">
        <v>48702</v>
      </c>
      <c r="AC20" s="293">
        <v>300792</v>
      </c>
      <c r="AD20" s="293">
        <v>3619541</v>
      </c>
      <c r="AE20" s="293">
        <v>2671448.3509999998</v>
      </c>
    </row>
    <row r="21" spans="1:31" s="102" customFormat="1">
      <c r="A21" s="171" t="s">
        <v>544</v>
      </c>
      <c r="B21" s="294">
        <v>44545024</v>
      </c>
      <c r="C21" s="295">
        <v>513784555.11500001</v>
      </c>
      <c r="D21" s="294">
        <v>22477061</v>
      </c>
      <c r="E21" s="295">
        <v>32347803</v>
      </c>
      <c r="F21" s="294">
        <v>44269242.028999999</v>
      </c>
      <c r="G21" s="295">
        <v>351095947.495</v>
      </c>
      <c r="H21" s="294">
        <v>279154</v>
      </c>
      <c r="I21" s="295">
        <v>2408287</v>
      </c>
      <c r="J21" s="295">
        <v>15795266.679</v>
      </c>
      <c r="K21" s="295">
        <v>138312356.083</v>
      </c>
      <c r="L21" s="295">
        <v>22197907</v>
      </c>
      <c r="M21" s="295">
        <v>29939516</v>
      </c>
      <c r="N21" s="295">
        <v>28473975.350000001</v>
      </c>
      <c r="O21" s="295">
        <v>212783591.412</v>
      </c>
      <c r="P21" s="295">
        <v>6889191</v>
      </c>
      <c r="Q21" s="295">
        <v>10319653</v>
      </c>
      <c r="R21" s="295">
        <v>8178246.0080000004</v>
      </c>
      <c r="S21" s="295">
        <v>58006278.979999997</v>
      </c>
      <c r="T21" s="295">
        <v>15141348</v>
      </c>
      <c r="U21" s="295">
        <v>17171415</v>
      </c>
      <c r="V21" s="295">
        <v>13826759.380000001</v>
      </c>
      <c r="W21" s="295">
        <v>101594236.568</v>
      </c>
      <c r="X21" s="295">
        <v>246191</v>
      </c>
      <c r="Y21" s="295">
        <v>5436316</v>
      </c>
      <c r="Z21" s="295">
        <v>3575229.1230000001</v>
      </c>
      <c r="AA21" s="295">
        <v>1127914.6710000001</v>
      </c>
      <c r="AB21" s="295">
        <v>37424</v>
      </c>
      <c r="AC21" s="295">
        <v>221970</v>
      </c>
      <c r="AD21" s="295">
        <v>2640176.1800000002</v>
      </c>
      <c r="AE21" s="295">
        <v>1960177.4010000001</v>
      </c>
    </row>
    <row r="22" spans="1:31" s="102" customFormat="1">
      <c r="A22" s="111" t="s">
        <v>545</v>
      </c>
      <c r="B22" s="292">
        <v>126028238</v>
      </c>
      <c r="C22" s="293">
        <v>1509083741.5999999</v>
      </c>
      <c r="D22" s="292">
        <v>65075521</v>
      </c>
      <c r="E22" s="293">
        <v>94025472</v>
      </c>
      <c r="F22" s="292">
        <v>134461228.97</v>
      </c>
      <c r="G22" s="293">
        <v>1061722394.726</v>
      </c>
      <c r="H22" s="292">
        <v>730401</v>
      </c>
      <c r="I22" s="293">
        <v>5921371</v>
      </c>
      <c r="J22" s="293">
        <v>45242966.185999997</v>
      </c>
      <c r="K22" s="293">
        <v>394900280.77999997</v>
      </c>
      <c r="L22" s="293">
        <v>64345120</v>
      </c>
      <c r="M22" s="293">
        <v>88104101</v>
      </c>
      <c r="N22" s="293">
        <v>89218262.783999994</v>
      </c>
      <c r="O22" s="293">
        <v>666822113.94599998</v>
      </c>
      <c r="P22" s="293">
        <v>17911593</v>
      </c>
      <c r="Q22" s="293">
        <v>27256107</v>
      </c>
      <c r="R22" s="293">
        <v>21427222.396000002</v>
      </c>
      <c r="S22" s="293">
        <v>151753027.05000001</v>
      </c>
      <c r="T22" s="293">
        <v>42898576</v>
      </c>
      <c r="U22" s="293">
        <v>49596769</v>
      </c>
      <c r="V22" s="293">
        <v>38904788.770999998</v>
      </c>
      <c r="W22" s="293">
        <v>285870488.45599997</v>
      </c>
      <c r="X22" s="293">
        <v>650174</v>
      </c>
      <c r="Y22" s="293">
        <v>13263135</v>
      </c>
      <c r="Z22" s="293">
        <v>8763685.7660000008</v>
      </c>
      <c r="AA22" s="293">
        <v>2809097.452</v>
      </c>
      <c r="AB22" s="293">
        <v>142548</v>
      </c>
      <c r="AC22" s="293">
        <v>798371</v>
      </c>
      <c r="AD22" s="293">
        <v>9410432.6500000004</v>
      </c>
      <c r="AE22" s="293">
        <v>6928733.9160000002</v>
      </c>
    </row>
    <row r="23" spans="1:31" s="102" customFormat="1">
      <c r="A23" s="111" t="s">
        <v>546</v>
      </c>
      <c r="B23" s="292">
        <v>73305665</v>
      </c>
      <c r="C23" s="293">
        <v>807567349.66799998</v>
      </c>
      <c r="D23" s="292">
        <v>36886752</v>
      </c>
      <c r="E23" s="293">
        <v>53238645</v>
      </c>
      <c r="F23" s="292">
        <v>68510825.827000007</v>
      </c>
      <c r="G23" s="293">
        <v>539776183.19000006</v>
      </c>
      <c r="H23" s="292">
        <v>416065</v>
      </c>
      <c r="I23" s="293">
        <v>3390452</v>
      </c>
      <c r="J23" s="293">
        <v>23829522.596999999</v>
      </c>
      <c r="K23" s="293">
        <v>207656697.838</v>
      </c>
      <c r="L23" s="293">
        <v>36470687</v>
      </c>
      <c r="M23" s="293">
        <v>49848193</v>
      </c>
      <c r="N23" s="293">
        <v>44681303.229999997</v>
      </c>
      <c r="O23" s="293">
        <v>332119485.352</v>
      </c>
      <c r="P23" s="293">
        <v>10142985</v>
      </c>
      <c r="Q23" s="293">
        <v>15522983</v>
      </c>
      <c r="R23" s="293">
        <v>12757663.437999999</v>
      </c>
      <c r="S23" s="293">
        <v>90438449.170000002</v>
      </c>
      <c r="T23" s="293">
        <v>26211430</v>
      </c>
      <c r="U23" s="293">
        <v>30102178</v>
      </c>
      <c r="V23" s="293">
        <v>23469679.909000002</v>
      </c>
      <c r="W23" s="293">
        <v>172322339.87400001</v>
      </c>
      <c r="X23" s="293">
        <v>363160</v>
      </c>
      <c r="Y23" s="293">
        <v>7585190</v>
      </c>
      <c r="Z23" s="293">
        <v>5009538.4579999996</v>
      </c>
      <c r="AA23" s="293">
        <v>1601640.912</v>
      </c>
      <c r="AB23" s="293">
        <v>64498</v>
      </c>
      <c r="AC23" s="293">
        <v>384100</v>
      </c>
      <c r="AD23" s="293">
        <v>4624392.41</v>
      </c>
      <c r="AE23" s="293">
        <v>3428736.5219999999</v>
      </c>
    </row>
    <row r="24" spans="1:31" s="102" customFormat="1">
      <c r="A24" s="111" t="s">
        <v>547</v>
      </c>
      <c r="B24" s="292">
        <v>15702332</v>
      </c>
      <c r="C24" s="293">
        <v>181047964.27500001</v>
      </c>
      <c r="D24" s="292">
        <v>8051804</v>
      </c>
      <c r="E24" s="293">
        <v>11274414</v>
      </c>
      <c r="F24" s="292">
        <v>15479894.903000001</v>
      </c>
      <c r="G24" s="293">
        <v>124819312.54000001</v>
      </c>
      <c r="H24" s="292">
        <v>104981</v>
      </c>
      <c r="I24" s="293">
        <v>994703</v>
      </c>
      <c r="J24" s="293">
        <v>5695674.7060000002</v>
      </c>
      <c r="K24" s="293">
        <v>50829389.818000004</v>
      </c>
      <c r="L24" s="293">
        <v>7946823</v>
      </c>
      <c r="M24" s="293">
        <v>10279711</v>
      </c>
      <c r="N24" s="293">
        <v>9784220.1970000006</v>
      </c>
      <c r="O24" s="293">
        <v>73989922.722000003</v>
      </c>
      <c r="P24" s="293">
        <v>2106245</v>
      </c>
      <c r="Q24" s="293">
        <v>3175766</v>
      </c>
      <c r="R24" s="293">
        <v>2570052.2779999999</v>
      </c>
      <c r="S24" s="293">
        <v>18274217.824000001</v>
      </c>
      <c r="T24" s="293">
        <v>5533279</v>
      </c>
      <c r="U24" s="293">
        <v>6365719</v>
      </c>
      <c r="V24" s="293">
        <v>4982937.2649999997</v>
      </c>
      <c r="W24" s="293">
        <v>36967308.876000002</v>
      </c>
      <c r="X24" s="293">
        <v>93732</v>
      </c>
      <c r="Y24" s="293">
        <v>2331736</v>
      </c>
      <c r="Z24" s="293">
        <v>1541694.9450000001</v>
      </c>
      <c r="AA24" s="293">
        <v>511194.83500000002</v>
      </c>
      <c r="AB24" s="293">
        <v>11004</v>
      </c>
      <c r="AC24" s="293">
        <v>55779</v>
      </c>
      <c r="AD24" s="293">
        <v>653127.99</v>
      </c>
      <c r="AE24" s="293">
        <v>475930.2</v>
      </c>
    </row>
    <row r="25" spans="1:31" s="102" customFormat="1">
      <c r="A25" s="111" t="s">
        <v>548</v>
      </c>
      <c r="B25" s="292">
        <v>7262578</v>
      </c>
      <c r="C25" s="293">
        <v>90390894.031000003</v>
      </c>
      <c r="D25" s="292">
        <v>3989015</v>
      </c>
      <c r="E25" s="293">
        <v>5670504</v>
      </c>
      <c r="F25" s="292">
        <v>8068417.9560000002</v>
      </c>
      <c r="G25" s="293">
        <v>64776621.206</v>
      </c>
      <c r="H25" s="292">
        <v>59040</v>
      </c>
      <c r="I25" s="293">
        <v>522430</v>
      </c>
      <c r="J25" s="293">
        <v>3093819.824</v>
      </c>
      <c r="K25" s="293">
        <v>27482220.135000002</v>
      </c>
      <c r="L25" s="293">
        <v>3929975</v>
      </c>
      <c r="M25" s="293">
        <v>5148074</v>
      </c>
      <c r="N25" s="293">
        <v>4974598.1320000002</v>
      </c>
      <c r="O25" s="293">
        <v>37294401.071000002</v>
      </c>
      <c r="P25" s="293">
        <v>1080253</v>
      </c>
      <c r="Q25" s="293">
        <v>1584509</v>
      </c>
      <c r="R25" s="293">
        <v>1232484.277</v>
      </c>
      <c r="S25" s="293">
        <v>8770442.784</v>
      </c>
      <c r="T25" s="293">
        <v>2188237</v>
      </c>
      <c r="U25" s="293">
        <v>2507462</v>
      </c>
      <c r="V25" s="293">
        <v>2189831.048</v>
      </c>
      <c r="W25" s="293">
        <v>16319966.483999999</v>
      </c>
      <c r="X25" s="293">
        <v>50727</v>
      </c>
      <c r="Y25" s="293">
        <v>1151763</v>
      </c>
      <c r="Z25" s="293">
        <v>768090.98699999996</v>
      </c>
      <c r="AA25" s="293">
        <v>255326.883</v>
      </c>
      <c r="AB25" s="293">
        <v>5073</v>
      </c>
      <c r="AC25" s="293">
        <v>27927</v>
      </c>
      <c r="AD25" s="293">
        <v>363332.41</v>
      </c>
      <c r="AE25" s="293">
        <v>268536.674</v>
      </c>
    </row>
    <row r="26" spans="1:31" s="102" customFormat="1">
      <c r="A26" s="171" t="s">
        <v>549</v>
      </c>
      <c r="B26" s="294">
        <v>7903401</v>
      </c>
      <c r="C26" s="295">
        <v>105264146.925</v>
      </c>
      <c r="D26" s="294">
        <v>4421019</v>
      </c>
      <c r="E26" s="295">
        <v>6535063</v>
      </c>
      <c r="F26" s="294">
        <v>9548288.0749999993</v>
      </c>
      <c r="G26" s="295">
        <v>76689764.444999993</v>
      </c>
      <c r="H26" s="294">
        <v>67623</v>
      </c>
      <c r="I26" s="295">
        <v>633939</v>
      </c>
      <c r="J26" s="295">
        <v>3625429.091</v>
      </c>
      <c r="K26" s="295">
        <v>32126699.903000001</v>
      </c>
      <c r="L26" s="295">
        <v>4353396</v>
      </c>
      <c r="M26" s="295">
        <v>5901124</v>
      </c>
      <c r="N26" s="295">
        <v>5922858.9840000002</v>
      </c>
      <c r="O26" s="295">
        <v>44563064.542000003</v>
      </c>
      <c r="P26" s="295">
        <v>1062615</v>
      </c>
      <c r="Q26" s="295">
        <v>1631700</v>
      </c>
      <c r="R26" s="295">
        <v>1281956.1340000001</v>
      </c>
      <c r="S26" s="295">
        <v>9100616.2119999994</v>
      </c>
      <c r="T26" s="295">
        <v>2411160</v>
      </c>
      <c r="U26" s="295">
        <v>2779351</v>
      </c>
      <c r="V26" s="295">
        <v>2497967.9840000002</v>
      </c>
      <c r="W26" s="295">
        <v>18658850.026000001</v>
      </c>
      <c r="X26" s="295">
        <v>58765</v>
      </c>
      <c r="Y26" s="295">
        <v>1460808</v>
      </c>
      <c r="Z26" s="295">
        <v>966723.53700000001</v>
      </c>
      <c r="AA26" s="295">
        <v>317615.36700000003</v>
      </c>
      <c r="AB26" s="295">
        <v>8607</v>
      </c>
      <c r="AC26" s="295">
        <v>51046</v>
      </c>
      <c r="AD26" s="295">
        <v>661006.85</v>
      </c>
      <c r="AE26" s="295">
        <v>497300.875</v>
      </c>
    </row>
    <row r="27" spans="1:31" s="102" customFormat="1">
      <c r="A27" s="111" t="s">
        <v>550</v>
      </c>
      <c r="B27" s="292">
        <v>5322935</v>
      </c>
      <c r="C27" s="293">
        <v>71641075.037</v>
      </c>
      <c r="D27" s="292">
        <v>3115706</v>
      </c>
      <c r="E27" s="293">
        <v>4583772</v>
      </c>
      <c r="F27" s="292">
        <v>6663452.8459999999</v>
      </c>
      <c r="G27" s="293">
        <v>53626641.248999998</v>
      </c>
      <c r="H27" s="292">
        <v>45954</v>
      </c>
      <c r="I27" s="293">
        <v>446677</v>
      </c>
      <c r="J27" s="293">
        <v>2492226.304</v>
      </c>
      <c r="K27" s="293">
        <v>22195307.809999999</v>
      </c>
      <c r="L27" s="293">
        <v>3069752</v>
      </c>
      <c r="M27" s="293">
        <v>4137095</v>
      </c>
      <c r="N27" s="293">
        <v>4171226.5419999999</v>
      </c>
      <c r="O27" s="293">
        <v>31431333.438999999</v>
      </c>
      <c r="P27" s="293">
        <v>716840</v>
      </c>
      <c r="Q27" s="293">
        <v>1091871</v>
      </c>
      <c r="R27" s="293">
        <v>871112.61600000004</v>
      </c>
      <c r="S27" s="293">
        <v>6185870.9749999996</v>
      </c>
      <c r="T27" s="293">
        <v>1482275</v>
      </c>
      <c r="U27" s="293">
        <v>1734012</v>
      </c>
      <c r="V27" s="293">
        <v>1505968.399</v>
      </c>
      <c r="W27" s="293">
        <v>11269287.243000001</v>
      </c>
      <c r="X27" s="293">
        <v>42186</v>
      </c>
      <c r="Y27" s="293">
        <v>1048171</v>
      </c>
      <c r="Z27" s="293">
        <v>692752.08100000001</v>
      </c>
      <c r="AA27" s="293">
        <v>223806.245</v>
      </c>
      <c r="AB27" s="293">
        <v>8114</v>
      </c>
      <c r="AC27" s="293">
        <v>40047</v>
      </c>
      <c r="AD27" s="293">
        <v>461509.23</v>
      </c>
      <c r="AE27" s="293">
        <v>335469.32500000001</v>
      </c>
    </row>
    <row r="28" spans="1:31" s="102" customFormat="1">
      <c r="A28" s="111" t="s">
        <v>551</v>
      </c>
      <c r="B28" s="292">
        <v>6027844</v>
      </c>
      <c r="C28" s="293">
        <v>67068365.534000002</v>
      </c>
      <c r="D28" s="292">
        <v>3136040</v>
      </c>
      <c r="E28" s="293">
        <v>4596362</v>
      </c>
      <c r="F28" s="292">
        <v>5835637.1780000003</v>
      </c>
      <c r="G28" s="293">
        <v>46675602.575999998</v>
      </c>
      <c r="H28" s="292">
        <v>40818</v>
      </c>
      <c r="I28" s="293">
        <v>386559</v>
      </c>
      <c r="J28" s="293">
        <v>2155247.014</v>
      </c>
      <c r="K28" s="293">
        <v>19029635.033</v>
      </c>
      <c r="L28" s="293">
        <v>3095222</v>
      </c>
      <c r="M28" s="293">
        <v>4209803</v>
      </c>
      <c r="N28" s="293">
        <v>3680390.1639999999</v>
      </c>
      <c r="O28" s="293">
        <v>27645967.543000001</v>
      </c>
      <c r="P28" s="293">
        <v>828477</v>
      </c>
      <c r="Q28" s="293">
        <v>1261661</v>
      </c>
      <c r="R28" s="293">
        <v>970033.18099999998</v>
      </c>
      <c r="S28" s="293">
        <v>6877797.4119999995</v>
      </c>
      <c r="T28" s="293">
        <v>2058417</v>
      </c>
      <c r="U28" s="293">
        <v>2376001</v>
      </c>
      <c r="V28" s="293">
        <v>1780583.041</v>
      </c>
      <c r="W28" s="293">
        <v>13087581.344000001</v>
      </c>
      <c r="X28" s="293">
        <v>36597</v>
      </c>
      <c r="Y28" s="293">
        <v>896249</v>
      </c>
      <c r="Z28" s="293">
        <v>592402.63199999998</v>
      </c>
      <c r="AA28" s="293">
        <v>189141.88</v>
      </c>
      <c r="AB28" s="293">
        <v>4910</v>
      </c>
      <c r="AC28" s="293">
        <v>26043</v>
      </c>
      <c r="AD28" s="293">
        <v>323749.68</v>
      </c>
      <c r="AE28" s="293">
        <v>238242.32199999999</v>
      </c>
    </row>
    <row r="29" spans="1:31" s="102" customFormat="1">
      <c r="A29" s="111" t="s">
        <v>552</v>
      </c>
      <c r="B29" s="292">
        <v>13913406</v>
      </c>
      <c r="C29" s="293">
        <v>169815294.37900001</v>
      </c>
      <c r="D29" s="292">
        <v>7383475</v>
      </c>
      <c r="E29" s="293">
        <v>10394200</v>
      </c>
      <c r="F29" s="292">
        <v>14814412.091</v>
      </c>
      <c r="G29" s="293">
        <v>119044769.26100001</v>
      </c>
      <c r="H29" s="292">
        <v>97051</v>
      </c>
      <c r="I29" s="293">
        <v>883504</v>
      </c>
      <c r="J29" s="293">
        <v>5494297.6040000003</v>
      </c>
      <c r="K29" s="293">
        <v>48823553.836999997</v>
      </c>
      <c r="L29" s="293">
        <v>7286424</v>
      </c>
      <c r="M29" s="293">
        <v>9510696</v>
      </c>
      <c r="N29" s="293">
        <v>9320114.4869999997</v>
      </c>
      <c r="O29" s="293">
        <v>70221215.423999995</v>
      </c>
      <c r="P29" s="293">
        <v>1989578</v>
      </c>
      <c r="Q29" s="293">
        <v>2908568</v>
      </c>
      <c r="R29" s="293">
        <v>2304762.3829999999</v>
      </c>
      <c r="S29" s="293">
        <v>16346386.359999999</v>
      </c>
      <c r="T29" s="293">
        <v>4530937</v>
      </c>
      <c r="U29" s="293">
        <v>5127085</v>
      </c>
      <c r="V29" s="293">
        <v>4493652.9450000003</v>
      </c>
      <c r="W29" s="293">
        <v>33526703.006000001</v>
      </c>
      <c r="X29" s="293">
        <v>89341</v>
      </c>
      <c r="Y29" s="293">
        <v>2073477</v>
      </c>
      <c r="Z29" s="293">
        <v>1376001.656</v>
      </c>
      <c r="AA29" s="293">
        <v>452318.41399999999</v>
      </c>
      <c r="AB29" s="293">
        <v>9416</v>
      </c>
      <c r="AC29" s="293">
        <v>47051</v>
      </c>
      <c r="AD29" s="293">
        <v>599895.82999999996</v>
      </c>
      <c r="AE29" s="293">
        <v>445117.33799999999</v>
      </c>
    </row>
    <row r="30" spans="1:31" s="102" customFormat="1">
      <c r="A30" s="111" t="s">
        <v>553</v>
      </c>
      <c r="B30" s="292">
        <v>15303501</v>
      </c>
      <c r="C30" s="293">
        <v>170516722.838</v>
      </c>
      <c r="D30" s="292">
        <v>8008778</v>
      </c>
      <c r="E30" s="293">
        <v>11816429</v>
      </c>
      <c r="F30" s="292">
        <v>15023531.276000001</v>
      </c>
      <c r="G30" s="293">
        <v>118288218.057</v>
      </c>
      <c r="H30" s="292">
        <v>97242</v>
      </c>
      <c r="I30" s="293">
        <v>791040</v>
      </c>
      <c r="J30" s="293">
        <v>4927608.5489999996</v>
      </c>
      <c r="K30" s="293">
        <v>42966455.763999999</v>
      </c>
      <c r="L30" s="293">
        <v>7911536</v>
      </c>
      <c r="M30" s="293">
        <v>11025389</v>
      </c>
      <c r="N30" s="293">
        <v>10095922.727</v>
      </c>
      <c r="O30" s="293">
        <v>75321762.292999998</v>
      </c>
      <c r="P30" s="293">
        <v>2432191</v>
      </c>
      <c r="Q30" s="293">
        <v>3435722</v>
      </c>
      <c r="R30" s="293">
        <v>2776675.19</v>
      </c>
      <c r="S30" s="293">
        <v>19711039.248</v>
      </c>
      <c r="T30" s="293">
        <v>4848703</v>
      </c>
      <c r="U30" s="293">
        <v>5711964</v>
      </c>
      <c r="V30" s="293">
        <v>4231678.483</v>
      </c>
      <c r="W30" s="293">
        <v>31229597.936999999</v>
      </c>
      <c r="X30" s="293">
        <v>79909</v>
      </c>
      <c r="Y30" s="293">
        <v>1771285</v>
      </c>
      <c r="Z30" s="293">
        <v>1172412.909</v>
      </c>
      <c r="AA30" s="293">
        <v>381194.82500000001</v>
      </c>
      <c r="AB30" s="293">
        <v>13829</v>
      </c>
      <c r="AC30" s="293">
        <v>97918</v>
      </c>
      <c r="AD30" s="293">
        <v>1213712.1950000001</v>
      </c>
      <c r="AE30" s="293">
        <v>906672.77099999995</v>
      </c>
    </row>
    <row r="31" spans="1:31" s="102" customFormat="1">
      <c r="A31" s="171" t="s">
        <v>554</v>
      </c>
      <c r="B31" s="294">
        <v>27567861</v>
      </c>
      <c r="C31" s="295">
        <v>319365007.27600002</v>
      </c>
      <c r="D31" s="294">
        <v>14429784</v>
      </c>
      <c r="E31" s="295">
        <v>20941885</v>
      </c>
      <c r="F31" s="294">
        <v>28642290.431000002</v>
      </c>
      <c r="G31" s="295">
        <v>227983998.947</v>
      </c>
      <c r="H31" s="294">
        <v>170475</v>
      </c>
      <c r="I31" s="295">
        <v>1522886</v>
      </c>
      <c r="J31" s="295">
        <v>9768996.9969999995</v>
      </c>
      <c r="K31" s="295">
        <v>85724982.420000002</v>
      </c>
      <c r="L31" s="295">
        <v>14259309</v>
      </c>
      <c r="M31" s="295">
        <v>19418999</v>
      </c>
      <c r="N31" s="295">
        <v>18873293.434</v>
      </c>
      <c r="O31" s="295">
        <v>142259016.52700001</v>
      </c>
      <c r="P31" s="295">
        <v>3768554</v>
      </c>
      <c r="Q31" s="295">
        <v>5622815</v>
      </c>
      <c r="R31" s="295">
        <v>4309965.551</v>
      </c>
      <c r="S31" s="295">
        <v>30534046.827</v>
      </c>
      <c r="T31" s="295">
        <v>9352932</v>
      </c>
      <c r="U31" s="295">
        <v>10800868</v>
      </c>
      <c r="V31" s="295">
        <v>8091232.5209999997</v>
      </c>
      <c r="W31" s="295">
        <v>59182943.592</v>
      </c>
      <c r="X31" s="295">
        <v>151273</v>
      </c>
      <c r="Y31" s="295">
        <v>3473592</v>
      </c>
      <c r="Z31" s="295">
        <v>2296168.0699999998</v>
      </c>
      <c r="AA31" s="295">
        <v>736006.51599999995</v>
      </c>
      <c r="AB31" s="295">
        <v>16591</v>
      </c>
      <c r="AC31" s="295">
        <v>97559</v>
      </c>
      <c r="AD31" s="295">
        <v>1231122.99</v>
      </c>
      <c r="AE31" s="295">
        <v>928011.39399999997</v>
      </c>
    </row>
    <row r="32" spans="1:31" s="102" customFormat="1">
      <c r="A32" s="111" t="s">
        <v>555</v>
      </c>
      <c r="B32" s="292">
        <v>62297843</v>
      </c>
      <c r="C32" s="293">
        <v>721643373.85300004</v>
      </c>
      <c r="D32" s="292">
        <v>33220151</v>
      </c>
      <c r="E32" s="293">
        <v>48987922</v>
      </c>
      <c r="F32" s="292">
        <v>64756052.343000002</v>
      </c>
      <c r="G32" s="293">
        <v>506817989.95599997</v>
      </c>
      <c r="H32" s="292">
        <v>381413</v>
      </c>
      <c r="I32" s="293">
        <v>3026681</v>
      </c>
      <c r="J32" s="293">
        <v>20541378.675999999</v>
      </c>
      <c r="K32" s="293">
        <v>177533338.185</v>
      </c>
      <c r="L32" s="293">
        <v>32838738</v>
      </c>
      <c r="M32" s="293">
        <v>45961241</v>
      </c>
      <c r="N32" s="293">
        <v>44214673.667000003</v>
      </c>
      <c r="O32" s="293">
        <v>329284651.77100003</v>
      </c>
      <c r="P32" s="293">
        <v>9841095</v>
      </c>
      <c r="Q32" s="293">
        <v>14033576</v>
      </c>
      <c r="R32" s="293">
        <v>11940329.902000001</v>
      </c>
      <c r="S32" s="293">
        <v>84760023.005999997</v>
      </c>
      <c r="T32" s="293">
        <v>19167690</v>
      </c>
      <c r="U32" s="293">
        <v>22861000</v>
      </c>
      <c r="V32" s="293">
        <v>16934100.394000001</v>
      </c>
      <c r="W32" s="293">
        <v>124527981.146</v>
      </c>
      <c r="X32" s="293">
        <v>331791</v>
      </c>
      <c r="Y32" s="293">
        <v>6656073</v>
      </c>
      <c r="Z32" s="293">
        <v>4390111.4129999997</v>
      </c>
      <c r="AA32" s="293">
        <v>1414332.541</v>
      </c>
      <c r="AB32" s="293">
        <v>68907</v>
      </c>
      <c r="AC32" s="293">
        <v>453199</v>
      </c>
      <c r="AD32" s="293">
        <v>5562266.1100000003</v>
      </c>
      <c r="AE32" s="293">
        <v>4123047.2039999999</v>
      </c>
    </row>
    <row r="33" spans="1:31" s="102" customFormat="1">
      <c r="A33" s="111" t="s">
        <v>556</v>
      </c>
      <c r="B33" s="292">
        <v>13417594</v>
      </c>
      <c r="C33" s="293">
        <v>147626253.94299999</v>
      </c>
      <c r="D33" s="292">
        <v>7151463</v>
      </c>
      <c r="E33" s="293">
        <v>10506436</v>
      </c>
      <c r="F33" s="292">
        <v>13009987.117000001</v>
      </c>
      <c r="G33" s="293">
        <v>102976632.09299999</v>
      </c>
      <c r="H33" s="292">
        <v>83791</v>
      </c>
      <c r="I33" s="293">
        <v>760507</v>
      </c>
      <c r="J33" s="293">
        <v>4449187.26</v>
      </c>
      <c r="K33" s="293">
        <v>39359194.925999999</v>
      </c>
      <c r="L33" s="293">
        <v>7067672</v>
      </c>
      <c r="M33" s="293">
        <v>9745929</v>
      </c>
      <c r="N33" s="293">
        <v>8560799.8570000008</v>
      </c>
      <c r="O33" s="293">
        <v>63617437.167000003</v>
      </c>
      <c r="P33" s="293">
        <v>1946184</v>
      </c>
      <c r="Q33" s="293">
        <v>2747822</v>
      </c>
      <c r="R33" s="293">
        <v>2180519.5950000002</v>
      </c>
      <c r="S33" s="293">
        <v>15439436.558</v>
      </c>
      <c r="T33" s="293">
        <v>4307069</v>
      </c>
      <c r="U33" s="293">
        <v>5023363</v>
      </c>
      <c r="V33" s="293">
        <v>3807214.5830000001</v>
      </c>
      <c r="W33" s="293">
        <v>28189873.445999999</v>
      </c>
      <c r="X33" s="293">
        <v>73523</v>
      </c>
      <c r="Y33" s="293">
        <v>1772651</v>
      </c>
      <c r="Z33" s="293">
        <v>1171100.6640000001</v>
      </c>
      <c r="AA33" s="293">
        <v>379152.07799999998</v>
      </c>
      <c r="AB33" s="293">
        <v>12878</v>
      </c>
      <c r="AC33" s="293">
        <v>74877</v>
      </c>
      <c r="AD33" s="293">
        <v>863370.62</v>
      </c>
      <c r="AE33" s="293">
        <v>641159.76800000004</v>
      </c>
    </row>
    <row r="34" spans="1:31" s="102" customFormat="1">
      <c r="A34" s="111" t="s">
        <v>557</v>
      </c>
      <c r="B34" s="292">
        <v>10508360</v>
      </c>
      <c r="C34" s="293">
        <v>120809962.868</v>
      </c>
      <c r="D34" s="292">
        <v>5516119</v>
      </c>
      <c r="E34" s="293">
        <v>7810934</v>
      </c>
      <c r="F34" s="292">
        <v>10492061.614</v>
      </c>
      <c r="G34" s="293">
        <v>83517810.623999998</v>
      </c>
      <c r="H34" s="292">
        <v>71226</v>
      </c>
      <c r="I34" s="293">
        <v>589813</v>
      </c>
      <c r="J34" s="293">
        <v>3761334.1690000002</v>
      </c>
      <c r="K34" s="293">
        <v>33116844.868999999</v>
      </c>
      <c r="L34" s="293">
        <v>5444893</v>
      </c>
      <c r="M34" s="293">
        <v>7221121</v>
      </c>
      <c r="N34" s="293">
        <v>6730727.4450000003</v>
      </c>
      <c r="O34" s="293">
        <v>50400965.755000003</v>
      </c>
      <c r="P34" s="293">
        <v>1511824</v>
      </c>
      <c r="Q34" s="293">
        <v>2217299</v>
      </c>
      <c r="R34" s="293">
        <v>1716069.25</v>
      </c>
      <c r="S34" s="293">
        <v>12162941.812000001</v>
      </c>
      <c r="T34" s="293">
        <v>3469609</v>
      </c>
      <c r="U34" s="293">
        <v>3984913</v>
      </c>
      <c r="V34" s="293">
        <v>3246976.7940000002</v>
      </c>
      <c r="W34" s="293">
        <v>24307154.739999998</v>
      </c>
      <c r="X34" s="293">
        <v>62775</v>
      </c>
      <c r="Y34" s="293">
        <v>1323670</v>
      </c>
      <c r="Z34" s="293">
        <v>873286.61199999996</v>
      </c>
      <c r="AA34" s="293">
        <v>284647.26199999999</v>
      </c>
      <c r="AB34" s="293">
        <v>10808</v>
      </c>
      <c r="AC34" s="293">
        <v>60961</v>
      </c>
      <c r="AD34" s="293">
        <v>740011.46499999997</v>
      </c>
      <c r="AE34" s="293">
        <v>537408.43000000005</v>
      </c>
    </row>
    <row r="35" spans="1:31" s="102" customFormat="1">
      <c r="A35" s="111" t="s">
        <v>558</v>
      </c>
      <c r="B35" s="292">
        <v>16714046</v>
      </c>
      <c r="C35" s="293">
        <v>224873018.227</v>
      </c>
      <c r="D35" s="292">
        <v>9337524</v>
      </c>
      <c r="E35" s="293">
        <v>13800137</v>
      </c>
      <c r="F35" s="292">
        <v>20224839.384</v>
      </c>
      <c r="G35" s="293">
        <v>161833165.77900001</v>
      </c>
      <c r="H35" s="292">
        <v>123935</v>
      </c>
      <c r="I35" s="293">
        <v>1071288</v>
      </c>
      <c r="J35" s="293">
        <v>7641361.4910000004</v>
      </c>
      <c r="K35" s="293">
        <v>67967886.674999997</v>
      </c>
      <c r="L35" s="293">
        <v>9213589</v>
      </c>
      <c r="M35" s="293">
        <v>12728849</v>
      </c>
      <c r="N35" s="293">
        <v>12583477.892999999</v>
      </c>
      <c r="O35" s="293">
        <v>93865279.104000002</v>
      </c>
      <c r="P35" s="293">
        <v>2471974</v>
      </c>
      <c r="Q35" s="293">
        <v>3705664</v>
      </c>
      <c r="R35" s="293">
        <v>3123716.8059999999</v>
      </c>
      <c r="S35" s="293">
        <v>22123758.373</v>
      </c>
      <c r="T35" s="293">
        <v>4885562</v>
      </c>
      <c r="U35" s="293">
        <v>5695713</v>
      </c>
      <c r="V35" s="293">
        <v>5273699.7460000003</v>
      </c>
      <c r="W35" s="293">
        <v>39390869.247000001</v>
      </c>
      <c r="X35" s="293">
        <v>110220</v>
      </c>
      <c r="Y35" s="293">
        <v>2458355</v>
      </c>
      <c r="Z35" s="293">
        <v>1620894.77</v>
      </c>
      <c r="AA35" s="293">
        <v>536381.24399999995</v>
      </c>
      <c r="AB35" s="293">
        <v>18986</v>
      </c>
      <c r="AC35" s="293">
        <v>115819</v>
      </c>
      <c r="AD35" s="293">
        <v>1351419.2</v>
      </c>
      <c r="AE35" s="293">
        <v>988843.58400000003</v>
      </c>
    </row>
    <row r="36" spans="1:31" s="102" customFormat="1">
      <c r="A36" s="171" t="s">
        <v>559</v>
      </c>
      <c r="B36" s="294">
        <v>67468573</v>
      </c>
      <c r="C36" s="295">
        <v>869831291.19099998</v>
      </c>
      <c r="D36" s="294">
        <v>35905669</v>
      </c>
      <c r="E36" s="295">
        <v>53339789</v>
      </c>
      <c r="F36" s="294">
        <v>76486664.481000006</v>
      </c>
      <c r="G36" s="295">
        <v>609635969.23199999</v>
      </c>
      <c r="H36" s="294">
        <v>469720</v>
      </c>
      <c r="I36" s="295">
        <v>3859507</v>
      </c>
      <c r="J36" s="295">
        <v>27418438.111000001</v>
      </c>
      <c r="K36" s="295">
        <v>242627119.84099999</v>
      </c>
      <c r="L36" s="295">
        <v>35435949</v>
      </c>
      <c r="M36" s="295">
        <v>49480282</v>
      </c>
      <c r="N36" s="295">
        <v>49068226.369999997</v>
      </c>
      <c r="O36" s="295">
        <v>367008849.39099997</v>
      </c>
      <c r="P36" s="295">
        <v>10610500</v>
      </c>
      <c r="Q36" s="295">
        <v>16376533</v>
      </c>
      <c r="R36" s="295">
        <v>14466836.83</v>
      </c>
      <c r="S36" s="295">
        <v>102672879.543</v>
      </c>
      <c r="T36" s="295">
        <v>20849808</v>
      </c>
      <c r="U36" s="295">
        <v>24479602</v>
      </c>
      <c r="V36" s="295">
        <v>20153987.794</v>
      </c>
      <c r="W36" s="295">
        <v>150172894.26199999</v>
      </c>
      <c r="X36" s="295">
        <v>413062</v>
      </c>
      <c r="Y36" s="295">
        <v>8721340</v>
      </c>
      <c r="Z36" s="295">
        <v>5793820.9680000003</v>
      </c>
      <c r="AA36" s="295">
        <v>1907591.0179999999</v>
      </c>
      <c r="AB36" s="295">
        <v>102596</v>
      </c>
      <c r="AC36" s="295">
        <v>637184</v>
      </c>
      <c r="AD36" s="295">
        <v>7378693.784</v>
      </c>
      <c r="AE36" s="295">
        <v>5441957.1359999999</v>
      </c>
    </row>
    <row r="37" spans="1:31" s="102" customFormat="1">
      <c r="A37" s="111" t="s">
        <v>560</v>
      </c>
      <c r="B37" s="292">
        <v>41600738</v>
      </c>
      <c r="C37" s="293">
        <v>491138937.43800002</v>
      </c>
      <c r="D37" s="292">
        <v>21893018</v>
      </c>
      <c r="E37" s="293">
        <v>32255491</v>
      </c>
      <c r="F37" s="292">
        <v>42792429.542000003</v>
      </c>
      <c r="G37" s="293">
        <v>339433456.477</v>
      </c>
      <c r="H37" s="292">
        <v>260222</v>
      </c>
      <c r="I37" s="293">
        <v>2261312</v>
      </c>
      <c r="J37" s="293">
        <v>14968914.751</v>
      </c>
      <c r="K37" s="293">
        <v>132246882.891</v>
      </c>
      <c r="L37" s="293">
        <v>21632796</v>
      </c>
      <c r="M37" s="293">
        <v>29994179</v>
      </c>
      <c r="N37" s="293">
        <v>27823514.791000001</v>
      </c>
      <c r="O37" s="293">
        <v>207186573.586</v>
      </c>
      <c r="P37" s="293">
        <v>6071150</v>
      </c>
      <c r="Q37" s="293">
        <v>9020760</v>
      </c>
      <c r="R37" s="293">
        <v>7695081.8650000002</v>
      </c>
      <c r="S37" s="293">
        <v>54595027.963</v>
      </c>
      <c r="T37" s="293">
        <v>13596959</v>
      </c>
      <c r="U37" s="293">
        <v>15997941</v>
      </c>
      <c r="V37" s="293">
        <v>12590430.819</v>
      </c>
      <c r="W37" s="293">
        <v>93875604.265000001</v>
      </c>
      <c r="X37" s="293">
        <v>228733</v>
      </c>
      <c r="Y37" s="293">
        <v>5147689</v>
      </c>
      <c r="Z37" s="293">
        <v>3407496.7519999999</v>
      </c>
      <c r="AA37" s="293">
        <v>1111142.0959999999</v>
      </c>
      <c r="AB37" s="293">
        <v>39611</v>
      </c>
      <c r="AC37" s="293">
        <v>247848</v>
      </c>
      <c r="AD37" s="293">
        <v>2903603.375</v>
      </c>
      <c r="AE37" s="293">
        <v>2123706.6370000001</v>
      </c>
    </row>
    <row r="38" spans="1:31" s="102" customFormat="1">
      <c r="A38" s="111" t="s">
        <v>561</v>
      </c>
      <c r="B38" s="292">
        <v>8946695</v>
      </c>
      <c r="C38" s="293">
        <v>113724390.83400001</v>
      </c>
      <c r="D38" s="292">
        <v>4944823</v>
      </c>
      <c r="E38" s="293">
        <v>7162858</v>
      </c>
      <c r="F38" s="292">
        <v>10792773.707</v>
      </c>
      <c r="G38" s="293">
        <v>86408808.136999995</v>
      </c>
      <c r="H38" s="292">
        <v>64003</v>
      </c>
      <c r="I38" s="293">
        <v>574887</v>
      </c>
      <c r="J38" s="293">
        <v>3642268.9559999998</v>
      </c>
      <c r="K38" s="293">
        <v>32140907.645</v>
      </c>
      <c r="L38" s="293">
        <v>4880820</v>
      </c>
      <c r="M38" s="293">
        <v>6587971</v>
      </c>
      <c r="N38" s="293">
        <v>7150504.7510000002</v>
      </c>
      <c r="O38" s="293">
        <v>54267900.491999999</v>
      </c>
      <c r="P38" s="293">
        <v>1301587</v>
      </c>
      <c r="Q38" s="293">
        <v>1933945</v>
      </c>
      <c r="R38" s="293">
        <v>1505796.557</v>
      </c>
      <c r="S38" s="293">
        <v>10686884.295</v>
      </c>
      <c r="T38" s="293">
        <v>2686474</v>
      </c>
      <c r="U38" s="293">
        <v>3127336</v>
      </c>
      <c r="V38" s="293">
        <v>2153671.0759999999</v>
      </c>
      <c r="W38" s="293">
        <v>15665887.685000001</v>
      </c>
      <c r="X38" s="293">
        <v>57173</v>
      </c>
      <c r="Y38" s="293">
        <v>1355737</v>
      </c>
      <c r="Z38" s="293">
        <v>896189.429</v>
      </c>
      <c r="AA38" s="293">
        <v>289518.25300000003</v>
      </c>
      <c r="AB38" s="293">
        <v>13811</v>
      </c>
      <c r="AC38" s="293">
        <v>81448</v>
      </c>
      <c r="AD38" s="293">
        <v>914994.47499999998</v>
      </c>
      <c r="AE38" s="293">
        <v>673292.46400000004</v>
      </c>
    </row>
    <row r="39" spans="1:31" s="102" customFormat="1">
      <c r="A39" s="111" t="s">
        <v>562</v>
      </c>
      <c r="B39" s="292">
        <v>6168710</v>
      </c>
      <c r="C39" s="293">
        <v>75089490.422000006</v>
      </c>
      <c r="D39" s="292">
        <v>3569633</v>
      </c>
      <c r="E39" s="293">
        <v>5204426</v>
      </c>
      <c r="F39" s="292">
        <v>6838182.8540000003</v>
      </c>
      <c r="G39" s="293">
        <v>54305728.267999999</v>
      </c>
      <c r="H39" s="292">
        <v>44428</v>
      </c>
      <c r="I39" s="293">
        <v>388138</v>
      </c>
      <c r="J39" s="293">
        <v>2330141.1359999999</v>
      </c>
      <c r="K39" s="293">
        <v>20577702.921999998</v>
      </c>
      <c r="L39" s="293">
        <v>3525205</v>
      </c>
      <c r="M39" s="293">
        <v>4816288</v>
      </c>
      <c r="N39" s="293">
        <v>4508041.7180000003</v>
      </c>
      <c r="O39" s="293">
        <v>33728025.346000001</v>
      </c>
      <c r="P39" s="293">
        <v>851180</v>
      </c>
      <c r="Q39" s="293">
        <v>1314631</v>
      </c>
      <c r="R39" s="293">
        <v>1053115.5209999999</v>
      </c>
      <c r="S39" s="293">
        <v>7469782.1799999997</v>
      </c>
      <c r="T39" s="293">
        <v>1740702</v>
      </c>
      <c r="U39" s="293">
        <v>2031418</v>
      </c>
      <c r="V39" s="293">
        <v>1695207.642</v>
      </c>
      <c r="W39" s="293">
        <v>12663124.763</v>
      </c>
      <c r="X39" s="293">
        <v>38531</v>
      </c>
      <c r="Y39" s="293">
        <v>880369</v>
      </c>
      <c r="Z39" s="293">
        <v>582804.71799999999</v>
      </c>
      <c r="AA39" s="293">
        <v>187046.51800000001</v>
      </c>
      <c r="AB39" s="293">
        <v>7195</v>
      </c>
      <c r="AC39" s="293">
        <v>52011</v>
      </c>
      <c r="AD39" s="293">
        <v>625779.22</v>
      </c>
      <c r="AE39" s="293">
        <v>463808.69300000003</v>
      </c>
    </row>
    <row r="40" spans="1:31" s="102" customFormat="1">
      <c r="A40" s="111" t="s">
        <v>563</v>
      </c>
      <c r="B40" s="292">
        <v>3986494</v>
      </c>
      <c r="C40" s="293">
        <v>51179212.329000004</v>
      </c>
      <c r="D40" s="292">
        <v>2147384</v>
      </c>
      <c r="E40" s="293">
        <v>3119156</v>
      </c>
      <c r="F40" s="292">
        <v>4527682.0659999996</v>
      </c>
      <c r="G40" s="293">
        <v>36757567.359999999</v>
      </c>
      <c r="H40" s="292">
        <v>35149</v>
      </c>
      <c r="I40" s="293">
        <v>320268</v>
      </c>
      <c r="J40" s="293">
        <v>1889118.3810000001</v>
      </c>
      <c r="K40" s="293">
        <v>16883415.493999999</v>
      </c>
      <c r="L40" s="293">
        <v>2112235</v>
      </c>
      <c r="M40" s="293">
        <v>2798888</v>
      </c>
      <c r="N40" s="293">
        <v>2638563.6850000001</v>
      </c>
      <c r="O40" s="293">
        <v>19874151.866</v>
      </c>
      <c r="P40" s="293">
        <v>550761</v>
      </c>
      <c r="Q40" s="293">
        <v>838720</v>
      </c>
      <c r="R40" s="293">
        <v>669019.57799999998</v>
      </c>
      <c r="S40" s="293">
        <v>4753758.3140000002</v>
      </c>
      <c r="T40" s="293">
        <v>1285604</v>
      </c>
      <c r="U40" s="293">
        <v>1508039</v>
      </c>
      <c r="V40" s="293">
        <v>1248962.2819999999</v>
      </c>
      <c r="W40" s="293">
        <v>9351317.2569999993</v>
      </c>
      <c r="X40" s="293">
        <v>30385</v>
      </c>
      <c r="Y40" s="293">
        <v>716010</v>
      </c>
      <c r="Z40" s="293">
        <v>473958.81</v>
      </c>
      <c r="AA40" s="293">
        <v>156441.334</v>
      </c>
      <c r="AB40" s="293">
        <v>2745</v>
      </c>
      <c r="AC40" s="293">
        <v>18195</v>
      </c>
      <c r="AD40" s="293">
        <v>216892.375</v>
      </c>
      <c r="AE40" s="293">
        <v>160128.06400000001</v>
      </c>
    </row>
    <row r="41" spans="1:31" s="102" customFormat="1">
      <c r="A41" s="171" t="s">
        <v>564</v>
      </c>
      <c r="B41" s="294">
        <v>5160746</v>
      </c>
      <c r="C41" s="295">
        <v>60160747.761</v>
      </c>
      <c r="D41" s="294">
        <v>2713156</v>
      </c>
      <c r="E41" s="295">
        <v>3912767</v>
      </c>
      <c r="F41" s="294">
        <v>5216880.3590000002</v>
      </c>
      <c r="G41" s="295">
        <v>41797040.887999997</v>
      </c>
      <c r="H41" s="294">
        <v>37556</v>
      </c>
      <c r="I41" s="295">
        <v>356789</v>
      </c>
      <c r="J41" s="295">
        <v>2022742.611</v>
      </c>
      <c r="K41" s="295">
        <v>17851533.936999999</v>
      </c>
      <c r="L41" s="295">
        <v>2675600</v>
      </c>
      <c r="M41" s="295">
        <v>3555978</v>
      </c>
      <c r="N41" s="295">
        <v>3194137.7480000001</v>
      </c>
      <c r="O41" s="295">
        <v>23945506.951000001</v>
      </c>
      <c r="P41" s="295">
        <v>624417</v>
      </c>
      <c r="Q41" s="295">
        <v>906775</v>
      </c>
      <c r="R41" s="295">
        <v>759370.54099999997</v>
      </c>
      <c r="S41" s="295">
        <v>5429235.5970000001</v>
      </c>
      <c r="T41" s="295">
        <v>1819930</v>
      </c>
      <c r="U41" s="295">
        <v>2136144</v>
      </c>
      <c r="V41" s="295">
        <v>1689116.841</v>
      </c>
      <c r="W41" s="295">
        <v>12582111.533</v>
      </c>
      <c r="X41" s="295">
        <v>34431</v>
      </c>
      <c r="Y41" s="295">
        <v>836157</v>
      </c>
      <c r="Z41" s="295">
        <v>556509.31000000006</v>
      </c>
      <c r="AA41" s="295">
        <v>183392.75200000001</v>
      </c>
      <c r="AB41" s="295">
        <v>3243</v>
      </c>
      <c r="AC41" s="295">
        <v>19329</v>
      </c>
      <c r="AD41" s="295">
        <v>228218.03</v>
      </c>
      <c r="AE41" s="295">
        <v>168966.99100000001</v>
      </c>
    </row>
    <row r="42" spans="1:31" s="102" customFormat="1">
      <c r="A42" s="111" t="s">
        <v>565</v>
      </c>
      <c r="B42" s="292">
        <v>13942524</v>
      </c>
      <c r="C42" s="293">
        <v>183110520.227</v>
      </c>
      <c r="D42" s="292">
        <v>7684674</v>
      </c>
      <c r="E42" s="293">
        <v>11362817</v>
      </c>
      <c r="F42" s="292">
        <v>16901418.919</v>
      </c>
      <c r="G42" s="293">
        <v>136153333.042</v>
      </c>
      <c r="H42" s="292">
        <v>108703</v>
      </c>
      <c r="I42" s="293">
        <v>945986</v>
      </c>
      <c r="J42" s="293">
        <v>6174620.7589999996</v>
      </c>
      <c r="K42" s="293">
        <v>55015684.875</v>
      </c>
      <c r="L42" s="293">
        <v>7575971</v>
      </c>
      <c r="M42" s="293">
        <v>10416831</v>
      </c>
      <c r="N42" s="293">
        <v>10726798.16</v>
      </c>
      <c r="O42" s="293">
        <v>81137648.166999996</v>
      </c>
      <c r="P42" s="293">
        <v>2129170</v>
      </c>
      <c r="Q42" s="293">
        <v>3083954</v>
      </c>
      <c r="R42" s="293">
        <v>2748638.3149999999</v>
      </c>
      <c r="S42" s="293">
        <v>19571968.741999999</v>
      </c>
      <c r="T42" s="293">
        <v>4114294</v>
      </c>
      <c r="U42" s="293">
        <v>4903241</v>
      </c>
      <c r="V42" s="293">
        <v>3550220.1690000002</v>
      </c>
      <c r="W42" s="293">
        <v>26250607.375</v>
      </c>
      <c r="X42" s="293">
        <v>94422</v>
      </c>
      <c r="Y42" s="293">
        <v>2163695</v>
      </c>
      <c r="Z42" s="293">
        <v>1433163.365</v>
      </c>
      <c r="AA42" s="293">
        <v>472629.22700000001</v>
      </c>
      <c r="AB42" s="293">
        <v>14386</v>
      </c>
      <c r="AC42" s="293">
        <v>76514</v>
      </c>
      <c r="AD42" s="293">
        <v>904511.05</v>
      </c>
      <c r="AE42" s="293">
        <v>661981.84100000001</v>
      </c>
    </row>
    <row r="43" spans="1:31" s="102" customFormat="1">
      <c r="A43" s="111" t="s">
        <v>566</v>
      </c>
      <c r="B43" s="292">
        <v>21679181</v>
      </c>
      <c r="C43" s="293">
        <v>256247528.74700001</v>
      </c>
      <c r="D43" s="292">
        <v>11317422</v>
      </c>
      <c r="E43" s="293">
        <v>16864161</v>
      </c>
      <c r="F43" s="292">
        <v>22284752.715</v>
      </c>
      <c r="G43" s="293">
        <v>177236457.32600001</v>
      </c>
      <c r="H43" s="292">
        <v>146210</v>
      </c>
      <c r="I43" s="293">
        <v>1330548</v>
      </c>
      <c r="J43" s="293">
        <v>7903945.602</v>
      </c>
      <c r="K43" s="293">
        <v>69845234.090000004</v>
      </c>
      <c r="L43" s="293">
        <v>11171212</v>
      </c>
      <c r="M43" s="293">
        <v>15533613</v>
      </c>
      <c r="N43" s="293">
        <v>14380807.113</v>
      </c>
      <c r="O43" s="293">
        <v>107391223.236</v>
      </c>
      <c r="P43" s="293">
        <v>2959727</v>
      </c>
      <c r="Q43" s="293">
        <v>4481744</v>
      </c>
      <c r="R43" s="293">
        <v>3731374.861</v>
      </c>
      <c r="S43" s="293">
        <v>26489315.725000001</v>
      </c>
      <c r="T43" s="293">
        <v>7374154</v>
      </c>
      <c r="U43" s="293">
        <v>8682450</v>
      </c>
      <c r="V43" s="293">
        <v>6781565.5410000002</v>
      </c>
      <c r="W43" s="293">
        <v>50611625.597999997</v>
      </c>
      <c r="X43" s="293">
        <v>125287</v>
      </c>
      <c r="Y43" s="293">
        <v>2997184</v>
      </c>
      <c r="Z43" s="293">
        <v>1992884.743</v>
      </c>
      <c r="AA43" s="293">
        <v>659626.41299999994</v>
      </c>
      <c r="AB43" s="293">
        <v>27878</v>
      </c>
      <c r="AC43" s="293">
        <v>147967</v>
      </c>
      <c r="AD43" s="293">
        <v>1719380.0549999999</v>
      </c>
      <c r="AE43" s="293">
        <v>1250503.6850000001</v>
      </c>
    </row>
    <row r="44" spans="1:31" s="102" customFormat="1">
      <c r="A44" s="111" t="s">
        <v>567</v>
      </c>
      <c r="B44" s="292">
        <v>9912012</v>
      </c>
      <c r="C44" s="293">
        <v>113919275.461</v>
      </c>
      <c r="D44" s="292">
        <v>5157982</v>
      </c>
      <c r="E44" s="293">
        <v>7625652</v>
      </c>
      <c r="F44" s="292">
        <v>9922430.2400000002</v>
      </c>
      <c r="G44" s="293">
        <v>79095168.061000004</v>
      </c>
      <c r="H44" s="292">
        <v>70378</v>
      </c>
      <c r="I44" s="293">
        <v>678430</v>
      </c>
      <c r="J44" s="293">
        <v>3752602.1269999999</v>
      </c>
      <c r="K44" s="293">
        <v>32954644.254000001</v>
      </c>
      <c r="L44" s="293">
        <v>5087604</v>
      </c>
      <c r="M44" s="293">
        <v>6947222</v>
      </c>
      <c r="N44" s="293">
        <v>6169828.1129999999</v>
      </c>
      <c r="O44" s="293">
        <v>46140523.806999996</v>
      </c>
      <c r="P44" s="293">
        <v>1357024</v>
      </c>
      <c r="Q44" s="293">
        <v>2066595</v>
      </c>
      <c r="R44" s="293">
        <v>1626333.7709999999</v>
      </c>
      <c r="S44" s="293">
        <v>11547088.696</v>
      </c>
      <c r="T44" s="293">
        <v>3391236</v>
      </c>
      <c r="U44" s="293">
        <v>4011558</v>
      </c>
      <c r="V44" s="293">
        <v>3041173.3229999999</v>
      </c>
      <c r="W44" s="293">
        <v>22598382.142000001</v>
      </c>
      <c r="X44" s="293">
        <v>61871</v>
      </c>
      <c r="Y44" s="293">
        <v>1593878</v>
      </c>
      <c r="Z44" s="293">
        <v>1052777.0190000001</v>
      </c>
      <c r="AA44" s="293">
        <v>344451.33500000002</v>
      </c>
      <c r="AB44" s="293">
        <v>5770</v>
      </c>
      <c r="AC44" s="293">
        <v>36557</v>
      </c>
      <c r="AD44" s="293">
        <v>451257.82</v>
      </c>
      <c r="AE44" s="293">
        <v>334185.22700000001</v>
      </c>
    </row>
    <row r="45" spans="1:31" s="102" customFormat="1">
      <c r="A45" s="111" t="s">
        <v>568</v>
      </c>
      <c r="B45" s="292">
        <v>5102493</v>
      </c>
      <c r="C45" s="293">
        <v>65813949.873000003</v>
      </c>
      <c r="D45" s="292">
        <v>2844724</v>
      </c>
      <c r="E45" s="293">
        <v>4241543</v>
      </c>
      <c r="F45" s="292">
        <v>5883659.4419999998</v>
      </c>
      <c r="G45" s="293">
        <v>47125638.752999999</v>
      </c>
      <c r="H45" s="292">
        <v>40375</v>
      </c>
      <c r="I45" s="293">
        <v>380518</v>
      </c>
      <c r="J45" s="293">
        <v>2156108.821</v>
      </c>
      <c r="K45" s="293">
        <v>19131424.032000002</v>
      </c>
      <c r="L45" s="293">
        <v>2804349</v>
      </c>
      <c r="M45" s="293">
        <v>3861025</v>
      </c>
      <c r="N45" s="293">
        <v>3727550.6209999998</v>
      </c>
      <c r="O45" s="293">
        <v>27994214.721000001</v>
      </c>
      <c r="P45" s="293">
        <v>760382</v>
      </c>
      <c r="Q45" s="293">
        <v>1190325</v>
      </c>
      <c r="R45" s="293">
        <v>976689.21900000004</v>
      </c>
      <c r="S45" s="293">
        <v>6935035.1969999997</v>
      </c>
      <c r="T45" s="293">
        <v>1493495</v>
      </c>
      <c r="U45" s="293">
        <v>1779098</v>
      </c>
      <c r="V45" s="293">
        <v>1504989.1780000001</v>
      </c>
      <c r="W45" s="293">
        <v>11298058.949999999</v>
      </c>
      <c r="X45" s="293">
        <v>34976</v>
      </c>
      <c r="Y45" s="293">
        <v>886041</v>
      </c>
      <c r="Z45" s="293">
        <v>586866.41099999996</v>
      </c>
      <c r="AA45" s="293">
        <v>195661.359</v>
      </c>
      <c r="AB45" s="293">
        <v>3892</v>
      </c>
      <c r="AC45" s="293">
        <v>28356</v>
      </c>
      <c r="AD45" s="293">
        <v>352039.96</v>
      </c>
      <c r="AE45" s="293">
        <v>259555.614</v>
      </c>
    </row>
    <row r="46" spans="1:31" s="102" customFormat="1">
      <c r="A46" s="171" t="s">
        <v>569</v>
      </c>
      <c r="B46" s="294">
        <v>7496017</v>
      </c>
      <c r="C46" s="295">
        <v>92212292.003000006</v>
      </c>
      <c r="D46" s="294">
        <v>4040372</v>
      </c>
      <c r="E46" s="295">
        <v>6081000</v>
      </c>
      <c r="F46" s="294">
        <v>8070535.0319999997</v>
      </c>
      <c r="G46" s="295">
        <v>64490494.283</v>
      </c>
      <c r="H46" s="294">
        <v>53289</v>
      </c>
      <c r="I46" s="295">
        <v>514168</v>
      </c>
      <c r="J46" s="295">
        <v>2894191.0610000002</v>
      </c>
      <c r="K46" s="295">
        <v>25736445.484999999</v>
      </c>
      <c r="L46" s="295">
        <v>3987083</v>
      </c>
      <c r="M46" s="295">
        <v>5566832</v>
      </c>
      <c r="N46" s="295">
        <v>5176343.9709999999</v>
      </c>
      <c r="O46" s="295">
        <v>38754048.798</v>
      </c>
      <c r="P46" s="295">
        <v>1069848</v>
      </c>
      <c r="Q46" s="295">
        <v>1594931</v>
      </c>
      <c r="R46" s="295">
        <v>1350977.281</v>
      </c>
      <c r="S46" s="295">
        <v>9600131.909</v>
      </c>
      <c r="T46" s="295">
        <v>2379492</v>
      </c>
      <c r="U46" s="295">
        <v>2793903</v>
      </c>
      <c r="V46" s="295">
        <v>2338089.7409999999</v>
      </c>
      <c r="W46" s="295">
        <v>17502797.526999999</v>
      </c>
      <c r="X46" s="295">
        <v>47045</v>
      </c>
      <c r="Y46" s="295">
        <v>1191615</v>
      </c>
      <c r="Z46" s="295">
        <v>786590.52099999995</v>
      </c>
      <c r="AA46" s="295">
        <v>258940.16899999999</v>
      </c>
      <c r="AB46" s="295">
        <v>6305</v>
      </c>
      <c r="AC46" s="295">
        <v>42008</v>
      </c>
      <c r="AD46" s="295">
        <v>489511.65</v>
      </c>
      <c r="AE46" s="295">
        <v>359928.11499999999</v>
      </c>
    </row>
    <row r="47" spans="1:31" s="102" customFormat="1">
      <c r="A47" s="111" t="s">
        <v>570</v>
      </c>
      <c r="B47" s="292">
        <v>9202018</v>
      </c>
      <c r="C47" s="293">
        <v>115700361.421</v>
      </c>
      <c r="D47" s="292">
        <v>5060242</v>
      </c>
      <c r="E47" s="293">
        <v>7556576</v>
      </c>
      <c r="F47" s="292">
        <v>10493839.143999999</v>
      </c>
      <c r="G47" s="293">
        <v>83600462.397</v>
      </c>
      <c r="H47" s="292">
        <v>73375</v>
      </c>
      <c r="I47" s="293">
        <v>670033</v>
      </c>
      <c r="J47" s="293">
        <v>3885323.6189999999</v>
      </c>
      <c r="K47" s="293">
        <v>34242154.894000001</v>
      </c>
      <c r="L47" s="293">
        <v>4986867</v>
      </c>
      <c r="M47" s="293">
        <v>6886543</v>
      </c>
      <c r="N47" s="293">
        <v>6608515.5250000004</v>
      </c>
      <c r="O47" s="293">
        <v>49358307.502999999</v>
      </c>
      <c r="P47" s="293">
        <v>1341657</v>
      </c>
      <c r="Q47" s="293">
        <v>2042210</v>
      </c>
      <c r="R47" s="293">
        <v>1523122.5149999999</v>
      </c>
      <c r="S47" s="293">
        <v>10812282.343</v>
      </c>
      <c r="T47" s="293">
        <v>2787801</v>
      </c>
      <c r="U47" s="293">
        <v>3310745</v>
      </c>
      <c r="V47" s="293">
        <v>2714869.219</v>
      </c>
      <c r="W47" s="293">
        <v>20338243.184999999</v>
      </c>
      <c r="X47" s="293">
        <v>63454</v>
      </c>
      <c r="Y47" s="293">
        <v>1561009</v>
      </c>
      <c r="Z47" s="293">
        <v>1040335.314</v>
      </c>
      <c r="AA47" s="293">
        <v>345886.87</v>
      </c>
      <c r="AB47" s="293">
        <v>12318</v>
      </c>
      <c r="AC47" s="293">
        <v>74205</v>
      </c>
      <c r="AD47" s="293">
        <v>829600.29</v>
      </c>
      <c r="AE47" s="293">
        <v>603486.62600000005</v>
      </c>
    </row>
    <row r="48" spans="1:31" s="102" customFormat="1">
      <c r="A48" s="111" t="s">
        <v>571</v>
      </c>
      <c r="B48" s="292">
        <v>4317321</v>
      </c>
      <c r="C48" s="293">
        <v>56214258.034000002</v>
      </c>
      <c r="D48" s="292">
        <v>2348005</v>
      </c>
      <c r="E48" s="293">
        <v>3471343</v>
      </c>
      <c r="F48" s="292">
        <v>4953114.5350000001</v>
      </c>
      <c r="G48" s="293">
        <v>39864776.376999997</v>
      </c>
      <c r="H48" s="292">
        <v>38120</v>
      </c>
      <c r="I48" s="293">
        <v>366275</v>
      </c>
      <c r="J48" s="293">
        <v>2015869.331</v>
      </c>
      <c r="K48" s="293">
        <v>17839031.759</v>
      </c>
      <c r="L48" s="293">
        <v>2309885</v>
      </c>
      <c r="M48" s="293">
        <v>3105068</v>
      </c>
      <c r="N48" s="293">
        <v>2937245.2039999999</v>
      </c>
      <c r="O48" s="293">
        <v>22025744.618000001</v>
      </c>
      <c r="P48" s="293">
        <v>595483</v>
      </c>
      <c r="Q48" s="293">
        <v>916132</v>
      </c>
      <c r="R48" s="293">
        <v>712713.67</v>
      </c>
      <c r="S48" s="293">
        <v>5061048.8640000001</v>
      </c>
      <c r="T48" s="293">
        <v>1369554</v>
      </c>
      <c r="U48" s="293">
        <v>1583922</v>
      </c>
      <c r="V48" s="293">
        <v>1447141.5390000001</v>
      </c>
      <c r="W48" s="293">
        <v>10874104.037</v>
      </c>
      <c r="X48" s="293">
        <v>33640</v>
      </c>
      <c r="Y48" s="293">
        <v>886005</v>
      </c>
      <c r="Z48" s="293">
        <v>587105.31099999999</v>
      </c>
      <c r="AA48" s="293">
        <v>192173.03099999999</v>
      </c>
      <c r="AB48" s="293">
        <v>4279</v>
      </c>
      <c r="AC48" s="293">
        <v>26708</v>
      </c>
      <c r="AD48" s="293">
        <v>303246.07</v>
      </c>
      <c r="AE48" s="293">
        <v>222155.72500000001</v>
      </c>
    </row>
    <row r="49" spans="1:31" s="102" customFormat="1">
      <c r="A49" s="111" t="s">
        <v>572</v>
      </c>
      <c r="B49" s="292">
        <v>41494488</v>
      </c>
      <c r="C49" s="293">
        <v>512919735.53500003</v>
      </c>
      <c r="D49" s="292">
        <v>21375469</v>
      </c>
      <c r="E49" s="293">
        <v>32813101</v>
      </c>
      <c r="F49" s="292">
        <v>45210649.365999997</v>
      </c>
      <c r="G49" s="293">
        <v>363751500.111</v>
      </c>
      <c r="H49" s="292">
        <v>315318</v>
      </c>
      <c r="I49" s="293">
        <v>2932910</v>
      </c>
      <c r="J49" s="293">
        <v>17990525.074999999</v>
      </c>
      <c r="K49" s="293">
        <v>160005250.271</v>
      </c>
      <c r="L49" s="293">
        <v>21060151</v>
      </c>
      <c r="M49" s="293">
        <v>29880191</v>
      </c>
      <c r="N49" s="293">
        <v>27220124.291000001</v>
      </c>
      <c r="O49" s="293">
        <v>203746249.84</v>
      </c>
      <c r="P49" s="293">
        <v>5710317</v>
      </c>
      <c r="Q49" s="293">
        <v>9440957</v>
      </c>
      <c r="R49" s="293">
        <v>7447273.2649999997</v>
      </c>
      <c r="S49" s="293">
        <v>53015472.196000002</v>
      </c>
      <c r="T49" s="293">
        <v>14357604</v>
      </c>
      <c r="U49" s="293">
        <v>17291172</v>
      </c>
      <c r="V49" s="293">
        <v>12370841.044</v>
      </c>
      <c r="W49" s="293">
        <v>91609255.522</v>
      </c>
      <c r="X49" s="293">
        <v>280266</v>
      </c>
      <c r="Y49" s="293">
        <v>6887776</v>
      </c>
      <c r="Z49" s="293">
        <v>4561198.8049999997</v>
      </c>
      <c r="AA49" s="293">
        <v>1499461.34</v>
      </c>
      <c r="AB49" s="293">
        <v>51098</v>
      </c>
      <c r="AC49" s="293">
        <v>336402</v>
      </c>
      <c r="AD49" s="293">
        <v>4125868.7450000001</v>
      </c>
      <c r="AE49" s="293">
        <v>3044046.3659999999</v>
      </c>
    </row>
    <row r="50" spans="1:31" s="102" customFormat="1">
      <c r="A50" s="111" t="s">
        <v>573</v>
      </c>
      <c r="B50" s="292">
        <v>6822391</v>
      </c>
      <c r="C50" s="293">
        <v>79547513.586999997</v>
      </c>
      <c r="D50" s="292">
        <v>3495100</v>
      </c>
      <c r="E50" s="293">
        <v>5500022</v>
      </c>
      <c r="F50" s="292">
        <v>7037570.7609999999</v>
      </c>
      <c r="G50" s="293">
        <v>56609957.273999996</v>
      </c>
      <c r="H50" s="292">
        <v>53516</v>
      </c>
      <c r="I50" s="293">
        <v>553189</v>
      </c>
      <c r="J50" s="293">
        <v>2678259.8119999999</v>
      </c>
      <c r="K50" s="293">
        <v>23692523.27</v>
      </c>
      <c r="L50" s="293">
        <v>3441584</v>
      </c>
      <c r="M50" s="293">
        <v>4946833</v>
      </c>
      <c r="N50" s="293">
        <v>4359310.949</v>
      </c>
      <c r="O50" s="293">
        <v>32917434.004000001</v>
      </c>
      <c r="P50" s="293">
        <v>863500</v>
      </c>
      <c r="Q50" s="293">
        <v>1394225</v>
      </c>
      <c r="R50" s="293">
        <v>1029072.666</v>
      </c>
      <c r="S50" s="293">
        <v>7313234.7359999996</v>
      </c>
      <c r="T50" s="293">
        <v>2456701</v>
      </c>
      <c r="U50" s="293">
        <v>2962075</v>
      </c>
      <c r="V50" s="293">
        <v>2020272.0220000001</v>
      </c>
      <c r="W50" s="293">
        <v>14973178.338</v>
      </c>
      <c r="X50" s="293">
        <v>46894</v>
      </c>
      <c r="Y50" s="293">
        <v>1339756</v>
      </c>
      <c r="Z50" s="293">
        <v>880182.83299999998</v>
      </c>
      <c r="AA50" s="293">
        <v>284346.78499999997</v>
      </c>
      <c r="AB50" s="293">
        <v>7090</v>
      </c>
      <c r="AC50" s="293">
        <v>43409</v>
      </c>
      <c r="AD50" s="293">
        <v>502675.93</v>
      </c>
      <c r="AE50" s="293">
        <v>366796.45400000003</v>
      </c>
    </row>
    <row r="51" spans="1:31" s="102" customFormat="1">
      <c r="A51" s="171" t="s">
        <v>574</v>
      </c>
      <c r="B51" s="294">
        <v>9359083</v>
      </c>
      <c r="C51" s="295">
        <v>112541495.432</v>
      </c>
      <c r="D51" s="294">
        <v>4895746</v>
      </c>
      <c r="E51" s="295">
        <v>7345705</v>
      </c>
      <c r="F51" s="294">
        <v>9821060.4940000009</v>
      </c>
      <c r="G51" s="295">
        <v>79191393.803000003</v>
      </c>
      <c r="H51" s="294">
        <v>78259</v>
      </c>
      <c r="I51" s="295">
        <v>742430</v>
      </c>
      <c r="J51" s="295">
        <v>3940420.9139999999</v>
      </c>
      <c r="K51" s="295">
        <v>35007930.688000001</v>
      </c>
      <c r="L51" s="295">
        <v>4817487</v>
      </c>
      <c r="M51" s="295">
        <v>6603275</v>
      </c>
      <c r="N51" s="295">
        <v>5880639.5800000001</v>
      </c>
      <c r="O51" s="295">
        <v>44183463.115000002</v>
      </c>
      <c r="P51" s="295">
        <v>1287473</v>
      </c>
      <c r="Q51" s="295">
        <v>1942731</v>
      </c>
      <c r="R51" s="295">
        <v>1558557.2960000001</v>
      </c>
      <c r="S51" s="295">
        <v>11066496.025</v>
      </c>
      <c r="T51" s="295">
        <v>3168595</v>
      </c>
      <c r="U51" s="295">
        <v>3702555</v>
      </c>
      <c r="V51" s="295">
        <v>2892267.93</v>
      </c>
      <c r="W51" s="295">
        <v>21472486.888</v>
      </c>
      <c r="X51" s="295">
        <v>68479</v>
      </c>
      <c r="Y51" s="295">
        <v>1736697</v>
      </c>
      <c r="Z51" s="295">
        <v>1146293.8689999999</v>
      </c>
      <c r="AA51" s="295">
        <v>376138.85700000002</v>
      </c>
      <c r="AB51" s="295">
        <v>7269</v>
      </c>
      <c r="AC51" s="295">
        <v>48598</v>
      </c>
      <c r="AD51" s="295">
        <v>586638.43000000005</v>
      </c>
      <c r="AE51" s="295">
        <v>434979.859</v>
      </c>
    </row>
    <row r="52" spans="1:31" s="102" customFormat="1">
      <c r="A52" s="111" t="s">
        <v>575</v>
      </c>
      <c r="B52" s="292">
        <v>13189524</v>
      </c>
      <c r="C52" s="293">
        <v>162221585.14500001</v>
      </c>
      <c r="D52" s="292">
        <v>7161661</v>
      </c>
      <c r="E52" s="293">
        <v>10685722</v>
      </c>
      <c r="F52" s="292">
        <v>14740643.584000001</v>
      </c>
      <c r="G52" s="293">
        <v>118623183.237</v>
      </c>
      <c r="H52" s="292">
        <v>109733</v>
      </c>
      <c r="I52" s="293">
        <v>1080843</v>
      </c>
      <c r="J52" s="293">
        <v>5689360.7999999998</v>
      </c>
      <c r="K52" s="293">
        <v>50603324.776000001</v>
      </c>
      <c r="L52" s="293">
        <v>7051928</v>
      </c>
      <c r="M52" s="293">
        <v>9604879</v>
      </c>
      <c r="N52" s="293">
        <v>9051282.784</v>
      </c>
      <c r="O52" s="293">
        <v>68019858.460999995</v>
      </c>
      <c r="P52" s="293">
        <v>1720170</v>
      </c>
      <c r="Q52" s="293">
        <v>2699797</v>
      </c>
      <c r="R52" s="293">
        <v>2117869.3110000002</v>
      </c>
      <c r="S52" s="293">
        <v>15099827.380000001</v>
      </c>
      <c r="T52" s="293">
        <v>4295435</v>
      </c>
      <c r="U52" s="293">
        <v>5071156</v>
      </c>
      <c r="V52" s="293">
        <v>3652152.6910000001</v>
      </c>
      <c r="W52" s="293">
        <v>27203779.195</v>
      </c>
      <c r="X52" s="293">
        <v>99829</v>
      </c>
      <c r="Y52" s="293">
        <v>2627166</v>
      </c>
      <c r="Z52" s="293">
        <v>1729844.7560000001</v>
      </c>
      <c r="AA52" s="293">
        <v>568127.74600000004</v>
      </c>
      <c r="AB52" s="293">
        <v>12258</v>
      </c>
      <c r="AC52" s="293">
        <v>82510</v>
      </c>
      <c r="AD52" s="293">
        <v>988106.7</v>
      </c>
      <c r="AE52" s="293">
        <v>726667.58700000006</v>
      </c>
    </row>
    <row r="53" spans="1:31" s="102" customFormat="1">
      <c r="A53" s="111" t="s">
        <v>576</v>
      </c>
      <c r="B53" s="292">
        <v>8227508</v>
      </c>
      <c r="C53" s="293">
        <v>103660620.008</v>
      </c>
      <c r="D53" s="292">
        <v>4438469</v>
      </c>
      <c r="E53" s="293">
        <v>6617812</v>
      </c>
      <c r="F53" s="292">
        <v>9390065.1750000007</v>
      </c>
      <c r="G53" s="293">
        <v>75223028.973000005</v>
      </c>
      <c r="H53" s="292">
        <v>78967</v>
      </c>
      <c r="I53" s="293">
        <v>673258</v>
      </c>
      <c r="J53" s="293">
        <v>3601659.9470000002</v>
      </c>
      <c r="K53" s="293">
        <v>31704398.269000001</v>
      </c>
      <c r="L53" s="293">
        <v>4359502</v>
      </c>
      <c r="M53" s="293">
        <v>5944554</v>
      </c>
      <c r="N53" s="293">
        <v>5788405.2280000001</v>
      </c>
      <c r="O53" s="293">
        <v>43518630.704000004</v>
      </c>
      <c r="P53" s="293">
        <v>941582</v>
      </c>
      <c r="Q53" s="293">
        <v>1560246</v>
      </c>
      <c r="R53" s="293">
        <v>1206445.5490000001</v>
      </c>
      <c r="S53" s="293">
        <v>8587657.9609999992</v>
      </c>
      <c r="T53" s="293">
        <v>2839950</v>
      </c>
      <c r="U53" s="293">
        <v>3344654</v>
      </c>
      <c r="V53" s="293">
        <v>2571666.2450000001</v>
      </c>
      <c r="W53" s="293">
        <v>19107573.971000001</v>
      </c>
      <c r="X53" s="293">
        <v>68373</v>
      </c>
      <c r="Y53" s="293">
        <v>1531548</v>
      </c>
      <c r="Z53" s="293">
        <v>1008992.513</v>
      </c>
      <c r="AA53" s="293">
        <v>324914.897</v>
      </c>
      <c r="AB53" s="293">
        <v>7507</v>
      </c>
      <c r="AC53" s="293">
        <v>47402</v>
      </c>
      <c r="AD53" s="293">
        <v>559849.98</v>
      </c>
      <c r="AE53" s="293">
        <v>417444.20600000001</v>
      </c>
    </row>
    <row r="54" spans="1:31" s="102" customFormat="1">
      <c r="A54" s="111" t="s">
        <v>577</v>
      </c>
      <c r="B54" s="292">
        <v>7891725</v>
      </c>
      <c r="C54" s="293">
        <v>93514854.156000003</v>
      </c>
      <c r="D54" s="292">
        <v>4161219</v>
      </c>
      <c r="E54" s="293">
        <v>6225019</v>
      </c>
      <c r="F54" s="292">
        <v>8281494</v>
      </c>
      <c r="G54" s="293">
        <v>66402123.825999998</v>
      </c>
      <c r="H54" s="292">
        <v>62424</v>
      </c>
      <c r="I54" s="293">
        <v>584143</v>
      </c>
      <c r="J54" s="293">
        <v>3077337.5660000001</v>
      </c>
      <c r="K54" s="293">
        <v>27276043.634</v>
      </c>
      <c r="L54" s="293">
        <v>4098795</v>
      </c>
      <c r="M54" s="293">
        <v>5640876</v>
      </c>
      <c r="N54" s="293">
        <v>5204156.4340000004</v>
      </c>
      <c r="O54" s="293">
        <v>39126080.192000002</v>
      </c>
      <c r="P54" s="293">
        <v>934845</v>
      </c>
      <c r="Q54" s="293">
        <v>1533049</v>
      </c>
      <c r="R54" s="293">
        <v>1200849.827</v>
      </c>
      <c r="S54" s="293">
        <v>8557221.4030000009</v>
      </c>
      <c r="T54" s="293">
        <v>2787531</v>
      </c>
      <c r="U54" s="293">
        <v>3286295</v>
      </c>
      <c r="V54" s="293">
        <v>2391994.7030000002</v>
      </c>
      <c r="W54" s="293">
        <v>17820058.914000001</v>
      </c>
      <c r="X54" s="293">
        <v>56619</v>
      </c>
      <c r="Y54" s="293">
        <v>1387748</v>
      </c>
      <c r="Z54" s="293">
        <v>916136.37300000002</v>
      </c>
      <c r="AA54" s="293">
        <v>295918.44099999999</v>
      </c>
      <c r="AB54" s="293">
        <v>8130</v>
      </c>
      <c r="AC54" s="293">
        <v>50211</v>
      </c>
      <c r="AD54" s="293">
        <v>600516.34</v>
      </c>
      <c r="AE54" s="293">
        <v>439531.57199999999</v>
      </c>
    </row>
    <row r="55" spans="1:31" s="102" customFormat="1">
      <c r="A55" s="111" t="s">
        <v>578</v>
      </c>
      <c r="B55" s="292">
        <v>11713195</v>
      </c>
      <c r="C55" s="293">
        <v>144954908.28</v>
      </c>
      <c r="D55" s="292">
        <v>6223186</v>
      </c>
      <c r="E55" s="293">
        <v>9361530</v>
      </c>
      <c r="F55" s="292">
        <v>13199206.783</v>
      </c>
      <c r="G55" s="293">
        <v>106277523.778</v>
      </c>
      <c r="H55" s="292">
        <v>99466</v>
      </c>
      <c r="I55" s="293">
        <v>940205</v>
      </c>
      <c r="J55" s="293">
        <v>5149903.233</v>
      </c>
      <c r="K55" s="293">
        <v>45874097.876999997</v>
      </c>
      <c r="L55" s="293">
        <v>6123720</v>
      </c>
      <c r="M55" s="293">
        <v>8421325</v>
      </c>
      <c r="N55" s="293">
        <v>8049303.5499999998</v>
      </c>
      <c r="O55" s="293">
        <v>60403425.901000001</v>
      </c>
      <c r="P55" s="293">
        <v>1564071</v>
      </c>
      <c r="Q55" s="293">
        <v>2548495</v>
      </c>
      <c r="R55" s="293">
        <v>1824437.024</v>
      </c>
      <c r="S55" s="293">
        <v>12965608.353</v>
      </c>
      <c r="T55" s="293">
        <v>3915109</v>
      </c>
      <c r="U55" s="293">
        <v>4573129</v>
      </c>
      <c r="V55" s="293">
        <v>3310251.8149999999</v>
      </c>
      <c r="W55" s="293">
        <v>24571672.228</v>
      </c>
      <c r="X55" s="293">
        <v>87887</v>
      </c>
      <c r="Y55" s="293">
        <v>2235821</v>
      </c>
      <c r="Z55" s="293">
        <v>1474383.1359999999</v>
      </c>
      <c r="AA55" s="293">
        <v>481008.054</v>
      </c>
      <c r="AB55" s="293">
        <v>10829</v>
      </c>
      <c r="AC55" s="293">
        <v>70491</v>
      </c>
      <c r="AD55" s="293">
        <v>867565.02500000002</v>
      </c>
      <c r="AE55" s="293">
        <v>659095.86699999997</v>
      </c>
    </row>
    <row r="56" spans="1:31" s="102" customFormat="1">
      <c r="A56" s="171" t="s">
        <v>579</v>
      </c>
      <c r="B56" s="294">
        <v>9937770</v>
      </c>
      <c r="C56" s="295">
        <v>127295957.156</v>
      </c>
      <c r="D56" s="294">
        <v>5241967</v>
      </c>
      <c r="E56" s="295">
        <v>7525550</v>
      </c>
      <c r="F56" s="294">
        <v>11238645.773</v>
      </c>
      <c r="G56" s="295">
        <v>91202825.228</v>
      </c>
      <c r="H56" s="294">
        <v>82653</v>
      </c>
      <c r="I56" s="295">
        <v>720437</v>
      </c>
      <c r="J56" s="295">
        <v>4538394.3059999999</v>
      </c>
      <c r="K56" s="295">
        <v>40722313.122000001</v>
      </c>
      <c r="L56" s="295">
        <v>5159314</v>
      </c>
      <c r="M56" s="295">
        <v>6805113</v>
      </c>
      <c r="N56" s="295">
        <v>6700251.4670000002</v>
      </c>
      <c r="O56" s="295">
        <v>50480512.105999999</v>
      </c>
      <c r="P56" s="295">
        <v>1304233</v>
      </c>
      <c r="Q56" s="295">
        <v>2052936</v>
      </c>
      <c r="R56" s="295">
        <v>1657989.9850000001</v>
      </c>
      <c r="S56" s="295">
        <v>11819395.335000001</v>
      </c>
      <c r="T56" s="295">
        <v>3380396</v>
      </c>
      <c r="U56" s="295">
        <v>3864728</v>
      </c>
      <c r="V56" s="295">
        <v>3070569.8489999999</v>
      </c>
      <c r="W56" s="295">
        <v>23130685.552000001</v>
      </c>
      <c r="X56" s="295">
        <v>73106</v>
      </c>
      <c r="Y56" s="295">
        <v>1677552</v>
      </c>
      <c r="Z56" s="295">
        <v>1112933.352</v>
      </c>
      <c r="AA56" s="295">
        <v>370579.08</v>
      </c>
      <c r="AB56" s="295">
        <v>11174</v>
      </c>
      <c r="AC56" s="295">
        <v>80972</v>
      </c>
      <c r="AD56" s="295">
        <v>1028219.8050000001</v>
      </c>
      <c r="AE56" s="295">
        <v>772471.96100000001</v>
      </c>
    </row>
    <row r="57" spans="1:31" ht="19" customHeight="1">
      <c r="B57" s="5" t="s">
        <v>223</v>
      </c>
    </row>
  </sheetData>
  <customSheetViews>
    <customSheetView guid="{6F28069D-A7F4-41D2-AA1B-4487F97E36F1}" showPageBreaks="1" printArea="1" showRuler="0">
      <pageMargins left="0.59055118110236227" right="0" top="0.78740157480314965" bottom="0.39370078740157483" header="0.51181102362204722" footer="0.51181102362204722"/>
      <pageSetup paperSize="8" orientation="landscape" horizontalDpi="4294967292" r:id="rId1"/>
      <headerFooter alignWithMargins="0"/>
    </customSheetView>
  </customSheetViews>
  <mergeCells count="11">
    <mergeCell ref="X3:AA4"/>
    <mergeCell ref="AB3:AE4"/>
    <mergeCell ref="T3:W4"/>
    <mergeCell ref="B3:C4"/>
    <mergeCell ref="A3:A5"/>
    <mergeCell ref="L4:O4"/>
    <mergeCell ref="P3:S4"/>
    <mergeCell ref="D4:G4"/>
    <mergeCell ref="H4:K4"/>
    <mergeCell ref="D3:K3"/>
    <mergeCell ref="L3:O3"/>
  </mergeCells>
  <phoneticPr fontId="2"/>
  <pageMargins left="0.59055118110236227" right="0" top="0.59055118110236227" bottom="0.39370078740157483" header="0.51181102362204722" footer="0.51181102362204722"/>
  <pageSetup paperSize="9" scale="70" orientation="landscape" horizontalDpi="4294967292" r:id="rId2"/>
  <headerFooter alignWithMargins="0"/>
  <colBreaks count="2" manualBreakCount="2">
    <brk id="11" max="56" man="1"/>
    <brk id="23" max="5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31</vt:i4>
      </vt:variant>
      <vt:variant>
        <vt:lpstr>名前付き一覧</vt:lpstr>
      </vt:variant>
      <vt:variant>
        <vt:i4>38</vt:i4>
      </vt:variant>
    </vt:vector>
  </HeadingPairs>
  <TitlesOfParts>
    <vt:vector size="69" baseType="lpstr">
      <vt:lpstr>例言</vt:lpstr>
      <vt:lpstr>目次</vt:lpstr>
      <vt:lpstr>第1表</vt:lpstr>
      <vt:lpstr>第2表</vt:lpstr>
      <vt:lpstr>第3表</vt:lpstr>
      <vt:lpstr>第4表</vt:lpstr>
      <vt:lpstr>第4表の2</vt:lpstr>
      <vt:lpstr>第5表</vt:lpstr>
      <vt:lpstr>第5表の2</vt:lpstr>
      <vt:lpstr>第5表の3</vt:lpstr>
      <vt:lpstr>第6表</vt:lpstr>
      <vt:lpstr>第6表の3</vt:lpstr>
      <vt:lpstr>第6表の2</vt:lpstr>
      <vt:lpstr>第7表</vt:lpstr>
      <vt:lpstr>第8表</vt:lpstr>
      <vt:lpstr>第8表の2</vt:lpstr>
      <vt:lpstr>第9表</vt:lpstr>
      <vt:lpstr>第10表</vt:lpstr>
      <vt:lpstr>第11表</vt:lpstr>
      <vt:lpstr>第11表の２</vt:lpstr>
      <vt:lpstr>第12表</vt:lpstr>
      <vt:lpstr>第13表</vt:lpstr>
      <vt:lpstr>第13表の２</vt:lpstr>
      <vt:lpstr>参考資料１</vt:lpstr>
      <vt:lpstr>参考資料２</vt:lpstr>
      <vt:lpstr>参考資料３（計）</vt:lpstr>
      <vt:lpstr>参考資料３（入院）</vt:lpstr>
      <vt:lpstr>参考資料３（入院外）</vt:lpstr>
      <vt:lpstr>参考資料４</vt:lpstr>
      <vt:lpstr>参考資料４の２</vt:lpstr>
      <vt:lpstr>参考資料４の３</vt:lpstr>
      <vt:lpstr>参考資料１!Print_Area</vt:lpstr>
      <vt:lpstr>参考資料２!Print_Area</vt:lpstr>
      <vt:lpstr>'参考資料３（計）'!Print_Area</vt:lpstr>
      <vt:lpstr>'参考資料３（入院）'!Print_Area</vt:lpstr>
      <vt:lpstr>'参考資料３（入院外）'!Print_Area</vt:lpstr>
      <vt:lpstr>参考資料４!Print_Area</vt:lpstr>
      <vt:lpstr>参考資料４の２!Print_Area</vt:lpstr>
      <vt:lpstr>参考資料４の３!Print_Area</vt:lpstr>
      <vt:lpstr>第10表!Print_Area</vt:lpstr>
      <vt:lpstr>第11表!Print_Area</vt:lpstr>
      <vt:lpstr>第11表の２!Print_Area</vt:lpstr>
      <vt:lpstr>第2表!Print_Area</vt:lpstr>
      <vt:lpstr>第4表!Print_Area</vt:lpstr>
      <vt:lpstr>第4表の2!Print_Area</vt:lpstr>
      <vt:lpstr>第5表!Print_Area</vt:lpstr>
      <vt:lpstr>第5表の2!Print_Area</vt:lpstr>
      <vt:lpstr>第5表の3!Print_Area</vt:lpstr>
      <vt:lpstr>第7表!Print_Area</vt:lpstr>
      <vt:lpstr>第8表!Print_Area</vt:lpstr>
      <vt:lpstr>第8表の2!Print_Area</vt:lpstr>
      <vt:lpstr>第9表!Print_Area</vt:lpstr>
      <vt:lpstr>目次!Print_Area</vt:lpstr>
      <vt:lpstr>例言!Print_Area</vt:lpstr>
      <vt:lpstr>参考資料２!Print_Titles</vt:lpstr>
      <vt:lpstr>参考資料４の２!Print_Titles</vt:lpstr>
      <vt:lpstr>参考資料４の３!Print_Titles</vt:lpstr>
      <vt:lpstr>第10表!Print_Titles</vt:lpstr>
      <vt:lpstr>第11表!Print_Titles</vt:lpstr>
      <vt:lpstr>第11表の２!Print_Titles</vt:lpstr>
      <vt:lpstr>第2表!Print_Titles</vt:lpstr>
      <vt:lpstr>第4表!Print_Titles</vt:lpstr>
      <vt:lpstr>第4表の2!Print_Titles</vt:lpstr>
      <vt:lpstr>第5表!Print_Titles</vt:lpstr>
      <vt:lpstr>第5表の2!Print_Titles</vt:lpstr>
      <vt:lpstr>第5表の3!Print_Titles</vt:lpstr>
      <vt:lpstr>第7表!Print_Titles</vt:lpstr>
      <vt:lpstr>第8表!Print_Titles</vt:lpstr>
      <vt:lpstr>第8表の2!Print_Titles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2023-06-06T00:50:48Z</cp:lastPrinted>
  <dcterms:created xsi:type="dcterms:W3CDTF">2000-02-02T04:51:20Z</dcterms:created>
  <dcterms:modified xsi:type="dcterms:W3CDTF">2023-06-23T01:25:46Z</dcterms:modified>
</cp:coreProperties>
</file>